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120" yWindow="2400" windowWidth="9720" windowHeight="5040"/>
  </bookViews>
  <sheets>
    <sheet name="Таблица 2" sheetId="36" r:id="rId1"/>
    <sheet name="Лист4" sheetId="37" r:id="rId2"/>
  </sheets>
  <calcPr calcId="162913"/>
</workbook>
</file>

<file path=xl/calcChain.xml><?xml version="1.0" encoding="utf-8"?>
<calcChain xmlns="http://schemas.openxmlformats.org/spreadsheetml/2006/main">
  <c r="I62" i="36" l="1"/>
  <c r="H62" i="36"/>
  <c r="G62" i="36" l="1"/>
  <c r="J50" i="36"/>
  <c r="I50" i="36"/>
  <c r="H50" i="36"/>
  <c r="G50" i="36"/>
  <c r="F49" i="36"/>
  <c r="F50" i="36" l="1"/>
  <c r="F48" i="36"/>
  <c r="F47" i="36"/>
  <c r="F10" i="36" l="1"/>
  <c r="H12" i="36" l="1"/>
  <c r="I12" i="36"/>
  <c r="G12" i="36"/>
  <c r="J62" i="36"/>
  <c r="F62" i="36" s="1"/>
  <c r="H46" i="36" l="1"/>
  <c r="I46" i="36"/>
  <c r="J46" i="36"/>
  <c r="G46" i="36"/>
  <c r="F45" i="36"/>
  <c r="F44" i="36"/>
  <c r="H43" i="36"/>
  <c r="I43" i="36"/>
  <c r="J43" i="36"/>
  <c r="G43" i="36"/>
  <c r="F42" i="36"/>
  <c r="F41" i="36"/>
  <c r="H40" i="36"/>
  <c r="I40" i="36"/>
  <c r="J40" i="36"/>
  <c r="G40" i="36"/>
  <c r="F39" i="36"/>
  <c r="F38" i="36"/>
  <c r="H37" i="36"/>
  <c r="I37" i="36"/>
  <c r="J37" i="36"/>
  <c r="G37" i="36"/>
  <c r="F36" i="36"/>
  <c r="F35" i="36"/>
  <c r="H34" i="36"/>
  <c r="I34" i="36"/>
  <c r="J34" i="36"/>
  <c r="G34" i="36"/>
  <c r="F33" i="36"/>
  <c r="F32" i="36"/>
  <c r="H31" i="36"/>
  <c r="I31" i="36"/>
  <c r="J31" i="36"/>
  <c r="G31" i="36"/>
  <c r="F30" i="36"/>
  <c r="F29" i="36"/>
  <c r="G28" i="36"/>
  <c r="H28" i="36"/>
  <c r="I28" i="36"/>
  <c r="J28" i="36"/>
  <c r="F27" i="36"/>
  <c r="F26" i="36"/>
  <c r="F28" i="36" s="1"/>
  <c r="H25" i="36"/>
  <c r="I25" i="36"/>
  <c r="J25" i="36"/>
  <c r="G25" i="36"/>
  <c r="F24" i="36"/>
  <c r="F23" i="36"/>
  <c r="I20" i="36"/>
  <c r="I61" i="36" s="1"/>
  <c r="J20" i="36"/>
  <c r="J61" i="36" s="1"/>
  <c r="F21" i="36"/>
  <c r="H20" i="36"/>
  <c r="H61" i="36" s="1"/>
  <c r="G20" i="36"/>
  <c r="G61" i="36" s="1"/>
  <c r="F61" i="36" s="1"/>
  <c r="H19" i="36"/>
  <c r="H60" i="36" s="1"/>
  <c r="I19" i="36"/>
  <c r="I60" i="36" s="1"/>
  <c r="J19" i="36"/>
  <c r="G19" i="36"/>
  <c r="G60" i="36" s="1"/>
  <c r="H22" i="36" l="1"/>
  <c r="F43" i="36"/>
  <c r="F46" i="36"/>
  <c r="F40" i="36"/>
  <c r="F37" i="36"/>
  <c r="F34" i="36"/>
  <c r="J22" i="36"/>
  <c r="I22" i="36"/>
  <c r="I59" i="36" s="1"/>
  <c r="F31" i="36"/>
  <c r="F25" i="36"/>
  <c r="F11" i="36" l="1"/>
  <c r="F17" i="36" l="1"/>
  <c r="F16" i="36"/>
  <c r="J8" i="36"/>
  <c r="G18" i="36"/>
  <c r="H18" i="36"/>
  <c r="H59" i="36" s="1"/>
  <c r="J18" i="36"/>
  <c r="J60" i="36" l="1"/>
  <c r="F60" i="36" s="1"/>
  <c r="J12" i="36"/>
  <c r="J59" i="36" s="1"/>
  <c r="F18" i="36"/>
  <c r="G22" i="36"/>
  <c r="G59" i="36" s="1"/>
  <c r="F59" i="36" s="1"/>
  <c r="F20" i="36"/>
  <c r="F19" i="36"/>
  <c r="F9" i="36"/>
  <c r="F8" i="36"/>
  <c r="F22" i="36" l="1"/>
  <c r="F12" i="36"/>
</calcChain>
</file>

<file path=xl/sharedStrings.xml><?xml version="1.0" encoding="utf-8"?>
<sst xmlns="http://schemas.openxmlformats.org/spreadsheetml/2006/main" count="136" uniqueCount="74">
  <si>
    <t>№ п/п</t>
  </si>
  <si>
    <t>Цель, задачи, основные мероприятия</t>
  </si>
  <si>
    <t>Исполнитель</t>
  </si>
  <si>
    <t>Срок исполнения (по годам)</t>
  </si>
  <si>
    <t>Объемы финансирования по источникам
(тыс. руб.)</t>
  </si>
  <si>
    <t>всего</t>
  </si>
  <si>
    <t>в т. ч. по годам</t>
  </si>
  <si>
    <t>1.</t>
  </si>
  <si>
    <t>Областной, федеральный бюджет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</si>
  <si>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</si>
  <si>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</si>
  <si>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</si>
  <si>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- областной, федеральный бюджет</t>
  </si>
  <si>
    <t xml:space="preserve">        - местный бюджет</t>
  </si>
  <si>
    <t>Источники
финансирования
&lt;*&gt;</t>
  </si>
  <si>
    <t>Цель: Повышение уровня благоустройства территории муниципального образования городское поселение Кандалакша Кандалакшского района и комфортного проживания граждан</t>
  </si>
  <si>
    <t>Задача 1:  Повышение уровня благоустройства дворовых территорий городского поселения Кандалакша Кандалакшского района</t>
  </si>
  <si>
    <t>1.1.</t>
  </si>
  <si>
    <r>
      <t xml:space="preserve">Основное мероприятие 1. Благоустройство дворовых территорий </t>
    </r>
    <r>
      <rPr>
        <sz val="12"/>
        <rFont val="Times New Roman"/>
        <family val="1"/>
        <charset val="204"/>
      </rPr>
      <t>(Региональный проект "Формирование комфортной городской среды")</t>
    </r>
  </si>
  <si>
    <t>МКУ "УГХ", подрядчик по итогам конкурсных процедур</t>
  </si>
  <si>
    <t>2020-2023</t>
  </si>
  <si>
    <t>Местный бюджет (софинансирование)</t>
  </si>
  <si>
    <t>Внебюджетные источники</t>
  </si>
  <si>
    <t>2.</t>
  </si>
  <si>
    <t>Задача 2: Повышение уровня благоустройства территорий общего пользования городского поселения Кандалакша Кандалакшского района</t>
  </si>
  <si>
    <t>2.1.</t>
  </si>
  <si>
    <t>КИОиТП, подрядчик по итогам конкурсных процедур</t>
  </si>
  <si>
    <t>2.2.</t>
  </si>
  <si>
    <r>
      <rPr>
        <b/>
        <sz val="12"/>
        <rFont val="Times New Roman"/>
        <family val="1"/>
        <charset val="204"/>
      </rPr>
      <t>Основное мероприятие 3. Благоустройство территорий общего пользования (</t>
    </r>
    <r>
      <rPr>
        <sz val="12"/>
        <rFont val="Times New Roman"/>
        <family val="1"/>
        <charset val="204"/>
      </rPr>
      <t>Региональный проект "Формирование комфортной городской среды")</t>
    </r>
  </si>
  <si>
    <t>2.2.1</t>
  </si>
  <si>
    <t>Мероприятие 3.1. Благоустройство сквера на улице Спекова</t>
  </si>
  <si>
    <t>2.2.2</t>
  </si>
  <si>
    <t>Мероприятие 3.2. Благоустройство общественной территории по ул.Букина, н.п.Нивский</t>
  </si>
  <si>
    <t>2.2.3</t>
  </si>
  <si>
    <t>Мероприятие 3.3. Благоустройство сквера по ул.Первомайская (продолжение)</t>
  </si>
  <si>
    <t>2.2.4</t>
  </si>
  <si>
    <t>2.2.5</t>
  </si>
  <si>
    <t>Мероприятие 3.4. Благоустройство ул.Кировская аллея (4,5 этапы)</t>
  </si>
  <si>
    <t>Мероприятие 3.5.Благоустройство ул.Кировская аллея (продолжение)</t>
  </si>
  <si>
    <t>2.2.6</t>
  </si>
  <si>
    <t>2.3.</t>
  </si>
  <si>
    <r>
      <t>Основное мероприятие 4. Благоустройство морской набережной (</t>
    </r>
    <r>
      <rPr>
        <sz val="12"/>
        <rFont val="Times New Roman"/>
        <family val="1"/>
        <charset val="204"/>
      </rPr>
      <t>Региональный проект "Формирование комфортной городской среды",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среды)</t>
    </r>
  </si>
  <si>
    <t>2.4.</t>
  </si>
  <si>
    <t>Основное мероприятие 5. Субсидия в виде имущественного взноса в целях финансового обеспечения деятельности АНО "Центр городского благоустройства"</t>
  </si>
  <si>
    <t xml:space="preserve">         - внебюджетные источники</t>
  </si>
  <si>
    <t>3.</t>
  </si>
  <si>
    <t>Задача 3: Повышение уровня благоустройства объектов недвижимого (включая объекты незавершенного строительства) имущества и земельных участков, находящихся в собственности (пользовании юридических лиц и индивидуальных предпринимателей</t>
  </si>
  <si>
    <t>3.1.</t>
  </si>
  <si>
    <t>Мероприятие: Благоустройство объектов недвижимого (включая объекты незавершенного строительства) имущества и земельных участков, находящихся в собственности (пользовании) юридических лиц и индивидуальных предпринимателей</t>
  </si>
  <si>
    <t>Собственники</t>
  </si>
  <si>
    <t>Без финансирования</t>
  </si>
  <si>
    <t>Средства собственника</t>
  </si>
  <si>
    <t>4.</t>
  </si>
  <si>
    <t>Задача 4: Повышение уровня благоустройства индивидуальных жилых домов и земельных участков, предоставленных для их рахмещения</t>
  </si>
  <si>
    <t>4.1.</t>
  </si>
  <si>
    <t>Мероприятие: Благоустройство индивидуальных жилых домов и земельных участков, предоставленных для их размещения</t>
  </si>
  <si>
    <t>5.</t>
  </si>
  <si>
    <t>Задача 5: Повышение уровня вовлеченности заинтересованных граждан и организаций в реализацию мероприятий по благоустройству городского поселения Кандалакша Кандалакшского района</t>
  </si>
  <si>
    <t>МКУ "УГХ"</t>
  </si>
  <si>
    <t>6.</t>
  </si>
  <si>
    <t>5.1.</t>
  </si>
  <si>
    <t>Мероприятие: Проведение субботников</t>
  </si>
  <si>
    <t>Задача 6: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на территории городского поселения Кандалакша</t>
  </si>
  <si>
    <t>6.1.</t>
  </si>
  <si>
    <t>Мероприятие: Мероприятия по инвентаризации дворовых территорий, общественных территорий, уровня благоустройства индивидуальных жилых домов и земельных участков, предоставленных для размещения</t>
  </si>
  <si>
    <t>МКУ "УГХ", КИОиТП</t>
  </si>
  <si>
    <r>
      <rPr>
        <b/>
        <sz val="12"/>
        <rFont val="Times New Roman"/>
        <family val="1"/>
        <charset val="204"/>
      </rPr>
      <t>Основное мероприятие 2. Благоустройство речной набережной (</t>
    </r>
    <r>
      <rPr>
        <sz val="12"/>
        <rFont val="Times New Roman"/>
        <family val="1"/>
        <charset val="204"/>
      </rPr>
      <t>Региональный проект "Формирование комфортной городской среды")</t>
    </r>
  </si>
  <si>
    <t>КИОиТП, подрядчик по итогам конкурсных процедур, АНО "Центр городского благоустройства"</t>
  </si>
  <si>
    <t>КИО иТП, АНО "Центр городского благоустройства"</t>
  </si>
  <si>
    <t>Перечень основных программных мероприятий программы "Формирование комфортной городской среды на территории муниципального образования городское поселение Кандалакша  Кандалакшского района"</t>
  </si>
  <si>
    <t>Мероприятие 3.6. Благоустройство центральной площади, в т.ч. изготовление и установка бронзовой скульптуры Святому Феодориту Кольскому</t>
  </si>
  <si>
    <t>КИО иТП, подрядчик по итогам конкурсных процедур</t>
  </si>
  <si>
    <t>2.5.</t>
  </si>
  <si>
    <t xml:space="preserve">Основное мероприятие 6. Благоустройство по ул. Кировская аллея в городе Кандалакша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</si>
</sst>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2"/>
  <sheetViews>
    <sheetView tabSelected="1" view="pageBreakPreview" zoomScale="70" zoomScaleNormal="50" zoomScaleSheetLayoutView="70" workbookViewId="0">
      <selection activeCell="F52" sqref="F52:J52"/>
    </sheetView>
  </sheetViews>
  <sheetFormatPr defaultRowHeight="12.75" x14ac:dyDescent="0.2"/>
  <cols>
    <col min="1" max="1" width="11.140625" customWidth="1"/>
    <col min="2" max="2" width="68.42578125" customWidth="1"/>
    <col min="3" max="3" width="31.42578125" customWidth="1"/>
    <col min="4" max="4" width="14" customWidth="1"/>
    <col min="5" max="5" width="32.5703125" customWidth="1"/>
    <col min="6" max="6" width="17.85546875" customWidth="1"/>
    <col min="7" max="7" width="15.42578125" customWidth="1"/>
    <col min="8" max="8" width="16.28515625" customWidth="1"/>
    <col min="9" max="9" width="13" customWidth="1"/>
    <col min="10" max="10" width="15" customWidth="1"/>
  </cols>
  <sheetData>
    <row r="1" spans="1:10" ht="15.75" x14ac:dyDescent="0.2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 x14ac:dyDescent="0.2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27.75" customHeight="1" x14ac:dyDescent="0.2">
      <c r="A3" s="76" t="s">
        <v>0</v>
      </c>
      <c r="B3" s="76" t="s">
        <v>1</v>
      </c>
      <c r="C3" s="76" t="s">
        <v>2</v>
      </c>
      <c r="D3" s="76" t="s">
        <v>3</v>
      </c>
      <c r="E3" s="76" t="s">
        <v>14</v>
      </c>
      <c r="F3" s="77" t="s">
        <v>4</v>
      </c>
      <c r="G3" s="78"/>
      <c r="H3" s="78"/>
      <c r="I3" s="78"/>
      <c r="J3" s="79"/>
    </row>
    <row r="4" spans="1:10" ht="26.25" customHeight="1" x14ac:dyDescent="0.2">
      <c r="A4" s="76"/>
      <c r="B4" s="76"/>
      <c r="C4" s="76"/>
      <c r="D4" s="76"/>
      <c r="E4" s="76"/>
      <c r="F4" s="76" t="s">
        <v>5</v>
      </c>
      <c r="G4" s="76" t="s">
        <v>6</v>
      </c>
      <c r="H4" s="76"/>
      <c r="I4" s="76"/>
      <c r="J4" s="76"/>
    </row>
    <row r="5" spans="1:10" ht="23.25" customHeight="1" x14ac:dyDescent="0.2">
      <c r="A5" s="76"/>
      <c r="B5" s="76"/>
      <c r="C5" s="76"/>
      <c r="D5" s="76"/>
      <c r="E5" s="76"/>
      <c r="F5" s="76"/>
      <c r="G5" s="1">
        <v>2020</v>
      </c>
      <c r="H5" s="1">
        <v>2021</v>
      </c>
      <c r="I5" s="14">
        <v>2022</v>
      </c>
      <c r="J5" s="1">
        <v>2023</v>
      </c>
    </row>
    <row r="6" spans="1:10" ht="24.75" customHeight="1" x14ac:dyDescent="0.2">
      <c r="A6" s="2"/>
      <c r="B6" s="62" t="s">
        <v>15</v>
      </c>
      <c r="C6" s="63"/>
      <c r="D6" s="63"/>
      <c r="E6" s="63"/>
      <c r="F6" s="63"/>
      <c r="G6" s="63"/>
      <c r="H6" s="63"/>
      <c r="I6" s="63"/>
      <c r="J6" s="64"/>
    </row>
    <row r="7" spans="1:10" ht="30" customHeight="1" x14ac:dyDescent="0.2">
      <c r="A7" s="3" t="s">
        <v>7</v>
      </c>
      <c r="B7" s="62" t="s">
        <v>16</v>
      </c>
      <c r="C7" s="63"/>
      <c r="D7" s="63"/>
      <c r="E7" s="63"/>
      <c r="F7" s="63"/>
      <c r="G7" s="63"/>
      <c r="H7" s="63"/>
      <c r="I7" s="63"/>
      <c r="J7" s="64"/>
    </row>
    <row r="8" spans="1:10" ht="33.75" customHeight="1" x14ac:dyDescent="0.2">
      <c r="A8" s="49" t="s">
        <v>17</v>
      </c>
      <c r="B8" s="55" t="s">
        <v>18</v>
      </c>
      <c r="C8" s="43" t="s">
        <v>19</v>
      </c>
      <c r="D8" s="46" t="s">
        <v>20</v>
      </c>
      <c r="E8" s="4" t="s">
        <v>8</v>
      </c>
      <c r="F8" s="5">
        <f t="shared" ref="F8:F22" si="0">SUM(G8:J8)</f>
        <v>68439.72</v>
      </c>
      <c r="G8" s="6">
        <v>22800</v>
      </c>
      <c r="H8" s="6">
        <v>45639.72</v>
      </c>
      <c r="I8" s="6">
        <v>0</v>
      </c>
      <c r="J8" s="6">
        <f t="shared" ref="J8" si="1">SUM(J13+J16+J19)</f>
        <v>0</v>
      </c>
    </row>
    <row r="9" spans="1:10" ht="33.75" customHeight="1" x14ac:dyDescent="0.2">
      <c r="A9" s="58"/>
      <c r="B9" s="60"/>
      <c r="C9" s="53"/>
      <c r="D9" s="47"/>
      <c r="E9" s="4" t="s">
        <v>21</v>
      </c>
      <c r="F9" s="5">
        <f t="shared" si="0"/>
        <v>8991.64</v>
      </c>
      <c r="G9" s="6">
        <v>6589.55</v>
      </c>
      <c r="H9" s="6">
        <v>2402.09</v>
      </c>
      <c r="I9" s="6">
        <v>0</v>
      </c>
      <c r="J9" s="6">
        <v>0</v>
      </c>
    </row>
    <row r="10" spans="1:10" ht="33.75" customHeight="1" x14ac:dyDescent="0.2">
      <c r="A10" s="58"/>
      <c r="B10" s="60"/>
      <c r="C10" s="53"/>
      <c r="D10" s="47"/>
      <c r="E10" s="4" t="s">
        <v>9</v>
      </c>
      <c r="F10" s="5">
        <f t="shared" si="0"/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33.75" customHeight="1" x14ac:dyDescent="0.2">
      <c r="A11" s="58"/>
      <c r="B11" s="60"/>
      <c r="C11" s="53"/>
      <c r="D11" s="47"/>
      <c r="E11" s="4" t="s">
        <v>22</v>
      </c>
      <c r="F11" s="5">
        <f t="shared" si="0"/>
        <v>625.95000000000005</v>
      </c>
      <c r="G11" s="6">
        <v>0</v>
      </c>
      <c r="H11" s="6">
        <v>625.95000000000005</v>
      </c>
      <c r="I11" s="6">
        <v>0</v>
      </c>
      <c r="J11" s="6">
        <v>0</v>
      </c>
    </row>
    <row r="12" spans="1:10" ht="33.75" customHeight="1" x14ac:dyDescent="0.2">
      <c r="A12" s="59"/>
      <c r="B12" s="61"/>
      <c r="C12" s="54"/>
      <c r="D12" s="48"/>
      <c r="E12" s="7" t="s">
        <v>10</v>
      </c>
      <c r="F12" s="8">
        <f t="shared" si="0"/>
        <v>78057.31</v>
      </c>
      <c r="G12" s="8">
        <f>SUM(G8:G11)</f>
        <v>29389.55</v>
      </c>
      <c r="H12" s="8">
        <f t="shared" ref="H12:J12" si="2">SUM(H8:H11)</f>
        <v>48667.759999999995</v>
      </c>
      <c r="I12" s="8">
        <f t="shared" si="2"/>
        <v>0</v>
      </c>
      <c r="J12" s="8">
        <f t="shared" si="2"/>
        <v>0</v>
      </c>
    </row>
    <row r="13" spans="1:10" ht="32.25" customHeight="1" x14ac:dyDescent="0.2">
      <c r="A13" s="49" t="s">
        <v>23</v>
      </c>
      <c r="B13" s="65" t="s">
        <v>24</v>
      </c>
      <c r="C13" s="66"/>
      <c r="D13" s="66"/>
      <c r="E13" s="66"/>
      <c r="F13" s="66"/>
      <c r="G13" s="66"/>
      <c r="H13" s="66"/>
      <c r="I13" s="66"/>
      <c r="J13" s="67"/>
    </row>
    <row r="14" spans="1:10" ht="15" hidden="1" customHeight="1" x14ac:dyDescent="0.2">
      <c r="A14" s="58"/>
      <c r="B14" s="68"/>
      <c r="C14" s="69"/>
      <c r="D14" s="69"/>
      <c r="E14" s="69"/>
      <c r="F14" s="69"/>
      <c r="G14" s="69"/>
      <c r="H14" s="69"/>
      <c r="I14" s="69"/>
      <c r="J14" s="70"/>
    </row>
    <row r="15" spans="1:10" ht="33.75" hidden="1" customHeight="1" x14ac:dyDescent="0.2">
      <c r="A15" s="59"/>
      <c r="B15" s="71"/>
      <c r="C15" s="72"/>
      <c r="D15" s="72"/>
      <c r="E15" s="72"/>
      <c r="F15" s="72"/>
      <c r="G15" s="72"/>
      <c r="H15" s="72"/>
      <c r="I15" s="72"/>
      <c r="J15" s="73"/>
    </row>
    <row r="16" spans="1:10" ht="33.75" customHeight="1" x14ac:dyDescent="0.2">
      <c r="A16" s="49" t="s">
        <v>25</v>
      </c>
      <c r="B16" s="50" t="s">
        <v>66</v>
      </c>
      <c r="C16" s="43" t="s">
        <v>26</v>
      </c>
      <c r="D16" s="46" t="s">
        <v>20</v>
      </c>
      <c r="E16" s="4" t="s">
        <v>8</v>
      </c>
      <c r="F16" s="5">
        <f>SUM(G16+H16+J16)</f>
        <v>57000</v>
      </c>
      <c r="G16" s="6">
        <v>57000</v>
      </c>
      <c r="H16" s="6">
        <v>0</v>
      </c>
      <c r="I16" s="6">
        <v>0</v>
      </c>
      <c r="J16" s="6">
        <v>0</v>
      </c>
    </row>
    <row r="17" spans="1:10" ht="33.75" customHeight="1" x14ac:dyDescent="0.2">
      <c r="A17" s="58"/>
      <c r="B17" s="60"/>
      <c r="C17" s="53"/>
      <c r="D17" s="47"/>
      <c r="E17" s="4" t="s">
        <v>21</v>
      </c>
      <c r="F17" s="5">
        <f>SUM(G17+H17+J17)</f>
        <v>3000</v>
      </c>
      <c r="G17" s="6">
        <v>3000</v>
      </c>
      <c r="H17" s="6">
        <v>0</v>
      </c>
      <c r="I17" s="6">
        <v>0</v>
      </c>
      <c r="J17" s="6">
        <v>0</v>
      </c>
    </row>
    <row r="18" spans="1:10" ht="33.75" customHeight="1" x14ac:dyDescent="0.2">
      <c r="A18" s="59"/>
      <c r="B18" s="61"/>
      <c r="C18" s="54"/>
      <c r="D18" s="48"/>
      <c r="E18" s="7" t="s">
        <v>10</v>
      </c>
      <c r="F18" s="8">
        <f>SUM(F16:F17)</f>
        <v>60000</v>
      </c>
      <c r="G18" s="8">
        <f t="shared" ref="G18:J18" si="3">SUM(G16:G17)</f>
        <v>60000</v>
      </c>
      <c r="H18" s="8">
        <f t="shared" si="3"/>
        <v>0</v>
      </c>
      <c r="I18" s="8">
        <v>0</v>
      </c>
      <c r="J18" s="8">
        <f t="shared" si="3"/>
        <v>0</v>
      </c>
    </row>
    <row r="19" spans="1:10" ht="34.5" customHeight="1" x14ac:dyDescent="0.2">
      <c r="A19" s="49" t="s">
        <v>27</v>
      </c>
      <c r="B19" s="50" t="s">
        <v>28</v>
      </c>
      <c r="C19" s="43" t="s">
        <v>26</v>
      </c>
      <c r="D19" s="46" t="s">
        <v>20</v>
      </c>
      <c r="E19" s="4" t="s">
        <v>8</v>
      </c>
      <c r="F19" s="5">
        <f t="shared" si="0"/>
        <v>25901.46</v>
      </c>
      <c r="G19" s="5">
        <f>SUM(G23+G26+G29+G32+G38)</f>
        <v>6540.0000000000009</v>
      </c>
      <c r="H19" s="5">
        <f>SUM(H23+H26+H29+H32+H35+H38)</f>
        <v>19361.46</v>
      </c>
      <c r="I19" s="5">
        <f t="shared" ref="I19:J19" si="4">SUM(I23+I26+I29+I32+I38)</f>
        <v>0</v>
      </c>
      <c r="J19" s="5">
        <f t="shared" si="4"/>
        <v>0</v>
      </c>
    </row>
    <row r="20" spans="1:10" ht="35.25" customHeight="1" x14ac:dyDescent="0.2">
      <c r="A20" s="58"/>
      <c r="B20" s="60"/>
      <c r="C20" s="53"/>
      <c r="D20" s="47"/>
      <c r="E20" s="4" t="s">
        <v>21</v>
      </c>
      <c r="F20" s="5">
        <f t="shared" si="0"/>
        <v>1363.2299999999998</v>
      </c>
      <c r="G20" s="5">
        <f>SUM(G24+G27+G30+G33+G36+G39)</f>
        <v>344.21</v>
      </c>
      <c r="H20" s="5">
        <f>SUM(H24+H27+H30+H33+H36+H39)</f>
        <v>1019.0199999999999</v>
      </c>
      <c r="I20" s="5">
        <f t="shared" ref="I20:J20" si="5">SUM(I24+I27+I30+I33+I36+I39)</f>
        <v>0</v>
      </c>
      <c r="J20" s="5">
        <f t="shared" si="5"/>
        <v>0</v>
      </c>
    </row>
    <row r="21" spans="1:10" ht="35.25" customHeight="1" x14ac:dyDescent="0.2">
      <c r="A21" s="58"/>
      <c r="B21" s="60"/>
      <c r="C21" s="53"/>
      <c r="D21" s="47"/>
      <c r="E21" s="4" t="s">
        <v>9</v>
      </c>
      <c r="F21" s="5">
        <f t="shared" si="0"/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39" customHeight="1" x14ac:dyDescent="0.2">
      <c r="A22" s="59"/>
      <c r="B22" s="61"/>
      <c r="C22" s="54"/>
      <c r="D22" s="48"/>
      <c r="E22" s="7" t="s">
        <v>10</v>
      </c>
      <c r="F22" s="8">
        <f t="shared" si="0"/>
        <v>27264.690000000002</v>
      </c>
      <c r="G22" s="8">
        <f>SUM(G19:G20)</f>
        <v>6884.2100000000009</v>
      </c>
      <c r="H22" s="8">
        <f>SUM(H19:H21)</f>
        <v>20380.48</v>
      </c>
      <c r="I22" s="8">
        <f t="shared" ref="I22:J22" si="6">SUM(I19:I21)</f>
        <v>0</v>
      </c>
      <c r="J22" s="8">
        <f t="shared" si="6"/>
        <v>0</v>
      </c>
    </row>
    <row r="23" spans="1:10" ht="31.5" x14ac:dyDescent="0.2">
      <c r="A23" s="49" t="s">
        <v>29</v>
      </c>
      <c r="B23" s="50" t="s">
        <v>30</v>
      </c>
      <c r="C23" s="43" t="s">
        <v>26</v>
      </c>
      <c r="D23" s="46" t="s">
        <v>20</v>
      </c>
      <c r="E23" s="4" t="s">
        <v>8</v>
      </c>
      <c r="F23" s="5">
        <f>SUM(G23:J23)</f>
        <v>3556.9</v>
      </c>
      <c r="G23" s="6">
        <v>3556.9</v>
      </c>
      <c r="H23" s="6">
        <v>0</v>
      </c>
      <c r="I23" s="6">
        <v>0</v>
      </c>
      <c r="J23" s="6">
        <v>0</v>
      </c>
    </row>
    <row r="24" spans="1:10" ht="15.75" x14ac:dyDescent="0.2">
      <c r="A24" s="44"/>
      <c r="B24" s="51"/>
      <c r="C24" s="53"/>
      <c r="D24" s="47"/>
      <c r="E24" s="4" t="s">
        <v>9</v>
      </c>
      <c r="F24" s="5">
        <f t="shared" ref="F24:F25" si="7">SUM(G24:J24)</f>
        <v>187.2</v>
      </c>
      <c r="G24" s="6">
        <v>187.2</v>
      </c>
      <c r="H24" s="6">
        <v>0</v>
      </c>
      <c r="I24" s="6">
        <v>0</v>
      </c>
      <c r="J24" s="6">
        <v>0</v>
      </c>
    </row>
    <row r="25" spans="1:10" ht="15.75" x14ac:dyDescent="0.2">
      <c r="A25" s="45"/>
      <c r="B25" s="52"/>
      <c r="C25" s="54"/>
      <c r="D25" s="48"/>
      <c r="E25" s="4" t="s">
        <v>10</v>
      </c>
      <c r="F25" s="5">
        <f t="shared" si="7"/>
        <v>3744.1</v>
      </c>
      <c r="G25" s="5">
        <f>SUM(G23:G24)</f>
        <v>3744.1</v>
      </c>
      <c r="H25" s="5">
        <f t="shared" ref="H25:J25" si="8">SUM(H23:H24)</f>
        <v>0</v>
      </c>
      <c r="I25" s="5">
        <f t="shared" si="8"/>
        <v>0</v>
      </c>
      <c r="J25" s="5">
        <f t="shared" si="8"/>
        <v>0</v>
      </c>
    </row>
    <row r="26" spans="1:10" ht="39" customHeight="1" x14ac:dyDescent="0.2">
      <c r="A26" s="49" t="s">
        <v>31</v>
      </c>
      <c r="B26" s="50" t="s">
        <v>32</v>
      </c>
      <c r="C26" s="43" t="s">
        <v>26</v>
      </c>
      <c r="D26" s="46" t="s">
        <v>20</v>
      </c>
      <c r="E26" s="4" t="s">
        <v>8</v>
      </c>
      <c r="F26" s="5">
        <f>SUM(G26:J26)</f>
        <v>1253.3800000000001</v>
      </c>
      <c r="G26" s="6">
        <v>1253.3800000000001</v>
      </c>
      <c r="H26" s="6">
        <v>0</v>
      </c>
      <c r="I26" s="6">
        <v>0</v>
      </c>
      <c r="J26" s="6">
        <v>0</v>
      </c>
    </row>
    <row r="27" spans="1:10" ht="39" customHeight="1" x14ac:dyDescent="0.2">
      <c r="A27" s="44"/>
      <c r="B27" s="51"/>
      <c r="C27" s="53"/>
      <c r="D27" s="47"/>
      <c r="E27" s="4" t="s">
        <v>9</v>
      </c>
      <c r="F27" s="5">
        <f t="shared" ref="F27" si="9">SUM(G27:J27)</f>
        <v>65.97</v>
      </c>
      <c r="G27" s="6">
        <v>65.97</v>
      </c>
      <c r="H27" s="6">
        <v>0</v>
      </c>
      <c r="I27" s="6">
        <v>0</v>
      </c>
      <c r="J27" s="6">
        <v>0</v>
      </c>
    </row>
    <row r="28" spans="1:10" ht="39" customHeight="1" x14ac:dyDescent="0.2">
      <c r="A28" s="45"/>
      <c r="B28" s="52"/>
      <c r="C28" s="54"/>
      <c r="D28" s="48"/>
      <c r="E28" s="4" t="s">
        <v>10</v>
      </c>
      <c r="F28" s="5">
        <f>SUM(F26:F27)</f>
        <v>1319.3500000000001</v>
      </c>
      <c r="G28" s="5">
        <f t="shared" ref="G28:J28" si="10">SUM(G26:G27)</f>
        <v>1319.3500000000001</v>
      </c>
      <c r="H28" s="5">
        <f t="shared" si="10"/>
        <v>0</v>
      </c>
      <c r="I28" s="5">
        <f t="shared" si="10"/>
        <v>0</v>
      </c>
      <c r="J28" s="5">
        <f t="shared" si="10"/>
        <v>0</v>
      </c>
    </row>
    <row r="29" spans="1:10" ht="39" customHeight="1" x14ac:dyDescent="0.2">
      <c r="A29" s="49" t="s">
        <v>33</v>
      </c>
      <c r="B29" s="50" t="s">
        <v>34</v>
      </c>
      <c r="C29" s="43" t="s">
        <v>26</v>
      </c>
      <c r="D29" s="46" t="s">
        <v>20</v>
      </c>
      <c r="E29" s="4" t="s">
        <v>8</v>
      </c>
      <c r="F29" s="5">
        <f>SUM(G29:J29)</f>
        <v>3166.92</v>
      </c>
      <c r="G29" s="6">
        <v>1729.72</v>
      </c>
      <c r="H29" s="6">
        <v>1437.2</v>
      </c>
      <c r="I29" s="6">
        <v>0</v>
      </c>
      <c r="J29" s="6">
        <v>0</v>
      </c>
    </row>
    <row r="30" spans="1:10" ht="39" customHeight="1" x14ac:dyDescent="0.2">
      <c r="A30" s="44"/>
      <c r="B30" s="51"/>
      <c r="C30" s="53"/>
      <c r="D30" s="47"/>
      <c r="E30" s="4" t="s">
        <v>9</v>
      </c>
      <c r="F30" s="5">
        <f t="shared" ref="F30:F31" si="11">SUM(G30:J30)</f>
        <v>166.68</v>
      </c>
      <c r="G30" s="6">
        <v>91.04</v>
      </c>
      <c r="H30" s="6">
        <v>75.64</v>
      </c>
      <c r="I30" s="6">
        <v>0</v>
      </c>
      <c r="J30" s="6">
        <v>0</v>
      </c>
    </row>
    <row r="31" spans="1:10" ht="39" customHeight="1" x14ac:dyDescent="0.2">
      <c r="A31" s="45"/>
      <c r="B31" s="52"/>
      <c r="C31" s="54"/>
      <c r="D31" s="48"/>
      <c r="E31" s="4" t="s">
        <v>10</v>
      </c>
      <c r="F31" s="5">
        <f t="shared" si="11"/>
        <v>3333.6000000000004</v>
      </c>
      <c r="G31" s="5">
        <f>SUM(G29:G30)</f>
        <v>1820.76</v>
      </c>
      <c r="H31" s="5">
        <f t="shared" ref="H31:J31" si="12">SUM(H29:H30)</f>
        <v>1512.8400000000001</v>
      </c>
      <c r="I31" s="5">
        <f t="shared" si="12"/>
        <v>0</v>
      </c>
      <c r="J31" s="5">
        <f t="shared" si="12"/>
        <v>0</v>
      </c>
    </row>
    <row r="32" spans="1:10" ht="39" customHeight="1" x14ac:dyDescent="0.2">
      <c r="A32" s="49" t="s">
        <v>35</v>
      </c>
      <c r="B32" s="50" t="s">
        <v>37</v>
      </c>
      <c r="C32" s="43" t="s">
        <v>26</v>
      </c>
      <c r="D32" s="46" t="s">
        <v>20</v>
      </c>
      <c r="E32" s="4" t="s">
        <v>8</v>
      </c>
      <c r="F32" s="5">
        <f>SUM(G32:J32)</f>
        <v>9916.75</v>
      </c>
      <c r="G32" s="6">
        <v>0</v>
      </c>
      <c r="H32" s="6">
        <v>9916.75</v>
      </c>
      <c r="I32" s="6">
        <v>0</v>
      </c>
      <c r="J32" s="6">
        <v>0</v>
      </c>
    </row>
    <row r="33" spans="1:10" ht="39" customHeight="1" x14ac:dyDescent="0.2">
      <c r="A33" s="44"/>
      <c r="B33" s="51"/>
      <c r="C33" s="53"/>
      <c r="D33" s="47"/>
      <c r="E33" s="4" t="s">
        <v>9</v>
      </c>
      <c r="F33" s="5">
        <f t="shared" ref="F33:F34" si="13">SUM(G33:J33)</f>
        <v>521.92999999999995</v>
      </c>
      <c r="G33" s="6">
        <v>0</v>
      </c>
      <c r="H33" s="6">
        <v>521.92999999999995</v>
      </c>
      <c r="I33" s="6">
        <v>0</v>
      </c>
      <c r="J33" s="6">
        <v>0</v>
      </c>
    </row>
    <row r="34" spans="1:10" ht="39" customHeight="1" x14ac:dyDescent="0.2">
      <c r="A34" s="45"/>
      <c r="B34" s="52"/>
      <c r="C34" s="54"/>
      <c r="D34" s="48"/>
      <c r="E34" s="4" t="s">
        <v>10</v>
      </c>
      <c r="F34" s="5">
        <f t="shared" si="13"/>
        <v>10438.68</v>
      </c>
      <c r="G34" s="5">
        <f>SUM(G32:G33)</f>
        <v>0</v>
      </c>
      <c r="H34" s="5">
        <f t="shared" ref="H34:J34" si="14">SUM(H32:H33)</f>
        <v>10438.68</v>
      </c>
      <c r="I34" s="5">
        <f t="shared" si="14"/>
        <v>0</v>
      </c>
      <c r="J34" s="5">
        <f t="shared" si="14"/>
        <v>0</v>
      </c>
    </row>
    <row r="35" spans="1:10" ht="39" customHeight="1" x14ac:dyDescent="0.2">
      <c r="A35" s="49" t="s">
        <v>36</v>
      </c>
      <c r="B35" s="50" t="s">
        <v>38</v>
      </c>
      <c r="C35" s="43" t="s">
        <v>26</v>
      </c>
      <c r="D35" s="46" t="s">
        <v>20</v>
      </c>
      <c r="E35" s="4" t="s">
        <v>8</v>
      </c>
      <c r="F35" s="5">
        <f>SUM(G35:J35)</f>
        <v>5216.62</v>
      </c>
      <c r="G35" s="6">
        <v>0</v>
      </c>
      <c r="H35" s="6">
        <v>5216.62</v>
      </c>
      <c r="I35" s="6">
        <v>0</v>
      </c>
      <c r="J35" s="6">
        <v>0</v>
      </c>
    </row>
    <row r="36" spans="1:10" ht="39" customHeight="1" x14ac:dyDescent="0.2">
      <c r="A36" s="44"/>
      <c r="B36" s="51"/>
      <c r="C36" s="53"/>
      <c r="D36" s="47"/>
      <c r="E36" s="4" t="s">
        <v>9</v>
      </c>
      <c r="F36" s="5">
        <f t="shared" ref="F36:F37" si="15">SUM(G36:J36)</f>
        <v>274.56</v>
      </c>
      <c r="G36" s="6">
        <v>0</v>
      </c>
      <c r="H36" s="6">
        <v>274.56</v>
      </c>
      <c r="I36" s="6">
        <v>0</v>
      </c>
      <c r="J36" s="6">
        <v>0</v>
      </c>
    </row>
    <row r="37" spans="1:10" ht="39" customHeight="1" x14ac:dyDescent="0.2">
      <c r="A37" s="45"/>
      <c r="B37" s="52"/>
      <c r="C37" s="54"/>
      <c r="D37" s="48"/>
      <c r="E37" s="4" t="s">
        <v>10</v>
      </c>
      <c r="F37" s="5">
        <f t="shared" si="15"/>
        <v>5491.18</v>
      </c>
      <c r="G37" s="5">
        <f>SUM(G35:G36)</f>
        <v>0</v>
      </c>
      <c r="H37" s="5">
        <f t="shared" ref="H37:J37" si="16">SUM(H35:H36)</f>
        <v>5491.18</v>
      </c>
      <c r="I37" s="5">
        <f t="shared" si="16"/>
        <v>0</v>
      </c>
      <c r="J37" s="5">
        <f t="shared" si="16"/>
        <v>0</v>
      </c>
    </row>
    <row r="38" spans="1:10" ht="39" customHeight="1" x14ac:dyDescent="0.2">
      <c r="A38" s="49" t="s">
        <v>39</v>
      </c>
      <c r="B38" s="50" t="s">
        <v>70</v>
      </c>
      <c r="C38" s="43" t="s">
        <v>67</v>
      </c>
      <c r="D38" s="46" t="s">
        <v>20</v>
      </c>
      <c r="E38" s="4" t="s">
        <v>8</v>
      </c>
      <c r="F38" s="5">
        <f>SUM(G38:J38)</f>
        <v>2790.89</v>
      </c>
      <c r="G38" s="6">
        <v>0</v>
      </c>
      <c r="H38" s="6">
        <v>2790.89</v>
      </c>
      <c r="I38" s="6">
        <v>0</v>
      </c>
      <c r="J38" s="6">
        <v>0</v>
      </c>
    </row>
    <row r="39" spans="1:10" ht="39" customHeight="1" x14ac:dyDescent="0.2">
      <c r="A39" s="44"/>
      <c r="B39" s="51"/>
      <c r="C39" s="53"/>
      <c r="D39" s="47"/>
      <c r="E39" s="4" t="s">
        <v>9</v>
      </c>
      <c r="F39" s="5">
        <f t="shared" ref="F39:F40" si="17">SUM(G39:J39)</f>
        <v>146.88999999999999</v>
      </c>
      <c r="G39" s="6">
        <v>0</v>
      </c>
      <c r="H39" s="6">
        <v>146.88999999999999</v>
      </c>
      <c r="I39" s="6">
        <v>0</v>
      </c>
      <c r="J39" s="6">
        <v>0</v>
      </c>
    </row>
    <row r="40" spans="1:10" ht="39" customHeight="1" x14ac:dyDescent="0.2">
      <c r="A40" s="45"/>
      <c r="B40" s="52"/>
      <c r="C40" s="54"/>
      <c r="D40" s="48"/>
      <c r="E40" s="4" t="s">
        <v>10</v>
      </c>
      <c r="F40" s="5">
        <f t="shared" si="17"/>
        <v>2937.7799999999997</v>
      </c>
      <c r="G40" s="5">
        <f>SUM(G38:G39)</f>
        <v>0</v>
      </c>
      <c r="H40" s="5">
        <f t="shared" ref="H40:J40" si="18">SUM(H38:H39)</f>
        <v>2937.7799999999997</v>
      </c>
      <c r="I40" s="5">
        <f t="shared" si="18"/>
        <v>0</v>
      </c>
      <c r="J40" s="5">
        <f t="shared" si="18"/>
        <v>0</v>
      </c>
    </row>
    <row r="41" spans="1:10" ht="39" customHeight="1" x14ac:dyDescent="0.2">
      <c r="A41" s="49" t="s">
        <v>40</v>
      </c>
      <c r="B41" s="55" t="s">
        <v>41</v>
      </c>
      <c r="C41" s="43" t="s">
        <v>67</v>
      </c>
      <c r="D41" s="46" t="s">
        <v>20</v>
      </c>
      <c r="E41" s="4" t="s">
        <v>8</v>
      </c>
      <c r="F41" s="5">
        <f>SUM(G41:J41)</f>
        <v>100000</v>
      </c>
      <c r="G41" s="6">
        <v>70000</v>
      </c>
      <c r="H41" s="6">
        <v>30000</v>
      </c>
      <c r="I41" s="6">
        <v>0</v>
      </c>
      <c r="J41" s="6">
        <v>0</v>
      </c>
    </row>
    <row r="42" spans="1:10" ht="39" customHeight="1" x14ac:dyDescent="0.2">
      <c r="A42" s="44"/>
      <c r="B42" s="56"/>
      <c r="C42" s="53"/>
      <c r="D42" s="47"/>
      <c r="E42" s="4" t="s">
        <v>9</v>
      </c>
      <c r="F42" s="5">
        <f t="shared" ref="F42:F43" si="19">SUM(G42:J42)</f>
        <v>2146.15</v>
      </c>
      <c r="G42" s="6">
        <v>0</v>
      </c>
      <c r="H42" s="6">
        <v>2146.15</v>
      </c>
      <c r="I42" s="6">
        <v>0</v>
      </c>
      <c r="J42" s="6">
        <v>0</v>
      </c>
    </row>
    <row r="43" spans="1:10" ht="39" customHeight="1" x14ac:dyDescent="0.2">
      <c r="A43" s="45"/>
      <c r="B43" s="57"/>
      <c r="C43" s="54"/>
      <c r="D43" s="48"/>
      <c r="E43" s="7" t="s">
        <v>10</v>
      </c>
      <c r="F43" s="8">
        <f t="shared" si="19"/>
        <v>102146.15</v>
      </c>
      <c r="G43" s="8">
        <f>SUM(G41:G42)</f>
        <v>70000</v>
      </c>
      <c r="H43" s="8">
        <f t="shared" ref="H43:J43" si="20">SUM(H41:H42)</f>
        <v>32146.15</v>
      </c>
      <c r="I43" s="8">
        <f t="shared" si="20"/>
        <v>0</v>
      </c>
      <c r="J43" s="8">
        <f t="shared" si="20"/>
        <v>0</v>
      </c>
    </row>
    <row r="44" spans="1:10" ht="39" customHeight="1" x14ac:dyDescent="0.2">
      <c r="A44" s="38" t="s">
        <v>42</v>
      </c>
      <c r="B44" s="23" t="s">
        <v>43</v>
      </c>
      <c r="C44" s="43" t="s">
        <v>68</v>
      </c>
      <c r="D44" s="46" t="s">
        <v>20</v>
      </c>
      <c r="E44" s="4" t="s">
        <v>8</v>
      </c>
      <c r="F44" s="5">
        <f>SUM(G44:J44)</f>
        <v>0</v>
      </c>
      <c r="G44" s="6">
        <v>0</v>
      </c>
      <c r="H44" s="6">
        <v>0</v>
      </c>
      <c r="I44" s="6">
        <v>0</v>
      </c>
      <c r="J44" s="6">
        <v>0</v>
      </c>
    </row>
    <row r="45" spans="1:10" ht="39" customHeight="1" x14ac:dyDescent="0.2">
      <c r="A45" s="39"/>
      <c r="B45" s="41"/>
      <c r="C45" s="44"/>
      <c r="D45" s="47"/>
      <c r="E45" s="4" t="s">
        <v>9</v>
      </c>
      <c r="F45" s="5">
        <f t="shared" ref="F45:F46" si="21">SUM(G45:J45)</f>
        <v>2298.39</v>
      </c>
      <c r="G45" s="6">
        <v>235.72</v>
      </c>
      <c r="H45" s="6">
        <v>2062.67</v>
      </c>
      <c r="I45" s="6">
        <v>0</v>
      </c>
      <c r="J45" s="6">
        <v>0</v>
      </c>
    </row>
    <row r="46" spans="1:10" ht="43.15" customHeight="1" x14ac:dyDescent="0.2">
      <c r="A46" s="40"/>
      <c r="B46" s="42"/>
      <c r="C46" s="45"/>
      <c r="D46" s="48"/>
      <c r="E46" s="7" t="s">
        <v>10</v>
      </c>
      <c r="F46" s="8">
        <f t="shared" si="21"/>
        <v>2298.39</v>
      </c>
      <c r="G46" s="8">
        <f>SUM(G44:G45)</f>
        <v>235.72</v>
      </c>
      <c r="H46" s="8">
        <f t="shared" ref="H46:J46" si="22">SUM(H44:H45)</f>
        <v>2062.67</v>
      </c>
      <c r="I46" s="8">
        <f t="shared" si="22"/>
        <v>0</v>
      </c>
      <c r="J46" s="8">
        <f t="shared" si="22"/>
        <v>0</v>
      </c>
    </row>
    <row r="47" spans="1:10" ht="39" customHeight="1" x14ac:dyDescent="0.2">
      <c r="A47" s="22" t="s">
        <v>72</v>
      </c>
      <c r="B47" s="23" t="s">
        <v>73</v>
      </c>
      <c r="C47" s="26" t="s">
        <v>71</v>
      </c>
      <c r="D47" s="27" t="s">
        <v>20</v>
      </c>
      <c r="E47" s="4" t="s">
        <v>8</v>
      </c>
      <c r="F47" s="5">
        <f>SUM(G47:J47)</f>
        <v>0</v>
      </c>
      <c r="G47" s="6">
        <v>0</v>
      </c>
      <c r="H47" s="6">
        <v>0</v>
      </c>
      <c r="I47" s="6">
        <v>0</v>
      </c>
      <c r="J47" s="6">
        <v>0</v>
      </c>
    </row>
    <row r="48" spans="1:10" ht="39" customHeight="1" x14ac:dyDescent="0.2">
      <c r="A48" s="22"/>
      <c r="B48" s="24"/>
      <c r="C48" s="26"/>
      <c r="D48" s="27"/>
      <c r="E48" s="4" t="s">
        <v>9</v>
      </c>
      <c r="F48" s="5">
        <f t="shared" ref="F48" si="23">SUM(G48:J48)</f>
        <v>1992.42</v>
      </c>
      <c r="G48" s="6">
        <v>0</v>
      </c>
      <c r="H48" s="6">
        <v>992.42</v>
      </c>
      <c r="I48" s="6">
        <v>1000</v>
      </c>
      <c r="J48" s="6">
        <v>0</v>
      </c>
    </row>
    <row r="49" spans="1:10" ht="39" customHeight="1" x14ac:dyDescent="0.2">
      <c r="A49" s="22"/>
      <c r="B49" s="24"/>
      <c r="C49" s="26"/>
      <c r="D49" s="27"/>
      <c r="E49" s="4" t="s">
        <v>22</v>
      </c>
      <c r="F49" s="5">
        <f t="shared" ref="F49" si="24">SUM(G49:J49)</f>
        <v>12933.486999999999</v>
      </c>
      <c r="G49" s="6">
        <v>0</v>
      </c>
      <c r="H49" s="6">
        <v>12933.486999999999</v>
      </c>
      <c r="I49" s="6">
        <v>0</v>
      </c>
      <c r="J49" s="6">
        <v>0</v>
      </c>
    </row>
    <row r="50" spans="1:10" ht="39" customHeight="1" x14ac:dyDescent="0.2">
      <c r="A50" s="22"/>
      <c r="B50" s="25"/>
      <c r="C50" s="26"/>
      <c r="D50" s="27"/>
      <c r="E50" s="7" t="s">
        <v>10</v>
      </c>
      <c r="F50" s="8">
        <f>SUM(G50:J50)</f>
        <v>14925.906999999999</v>
      </c>
      <c r="G50" s="8">
        <f>SUM(G47:G49)</f>
        <v>0</v>
      </c>
      <c r="H50" s="8">
        <f>SUM(H47:H49)</f>
        <v>13925.906999999999</v>
      </c>
      <c r="I50" s="8">
        <f>SUM(I47:I49)</f>
        <v>1000</v>
      </c>
      <c r="J50" s="8">
        <f>SUM(J47:J49)</f>
        <v>0</v>
      </c>
    </row>
    <row r="51" spans="1:10" ht="56.45" customHeight="1" x14ac:dyDescent="0.2">
      <c r="A51" s="15" t="s">
        <v>45</v>
      </c>
      <c r="B51" s="31" t="s">
        <v>46</v>
      </c>
      <c r="C51" s="32"/>
      <c r="D51" s="32"/>
      <c r="E51" s="32"/>
      <c r="F51" s="32"/>
      <c r="G51" s="32"/>
      <c r="H51" s="32"/>
      <c r="I51" s="32"/>
      <c r="J51" s="33"/>
    </row>
    <row r="52" spans="1:10" ht="85.9" customHeight="1" x14ac:dyDescent="0.2">
      <c r="A52" s="15" t="s">
        <v>47</v>
      </c>
      <c r="B52" s="18" t="s">
        <v>48</v>
      </c>
      <c r="C52" s="19" t="s">
        <v>49</v>
      </c>
      <c r="D52" s="19" t="s">
        <v>20</v>
      </c>
      <c r="E52" s="19" t="s">
        <v>50</v>
      </c>
      <c r="F52" s="28" t="s">
        <v>51</v>
      </c>
      <c r="G52" s="34"/>
      <c r="H52" s="34"/>
      <c r="I52" s="34"/>
      <c r="J52" s="35"/>
    </row>
    <row r="53" spans="1:10" ht="36" customHeight="1" x14ac:dyDescent="0.2">
      <c r="A53" s="15" t="s">
        <v>52</v>
      </c>
      <c r="B53" s="31" t="s">
        <v>53</v>
      </c>
      <c r="C53" s="36"/>
      <c r="D53" s="36"/>
      <c r="E53" s="36"/>
      <c r="F53" s="36"/>
      <c r="G53" s="36"/>
      <c r="H53" s="36"/>
      <c r="I53" s="36"/>
      <c r="J53" s="37"/>
    </row>
    <row r="54" spans="1:10" ht="36" customHeight="1" x14ac:dyDescent="0.2">
      <c r="A54" s="15" t="s">
        <v>54</v>
      </c>
      <c r="B54" s="18" t="s">
        <v>55</v>
      </c>
      <c r="C54" s="19" t="s">
        <v>49</v>
      </c>
      <c r="D54" s="19" t="s">
        <v>20</v>
      </c>
      <c r="E54" s="19" t="s">
        <v>50</v>
      </c>
      <c r="F54" s="28" t="s">
        <v>51</v>
      </c>
      <c r="G54" s="34"/>
      <c r="H54" s="34"/>
      <c r="I54" s="34"/>
      <c r="J54" s="35"/>
    </row>
    <row r="55" spans="1:10" ht="33" customHeight="1" x14ac:dyDescent="0.2">
      <c r="A55" s="15" t="s">
        <v>56</v>
      </c>
      <c r="B55" s="31" t="s">
        <v>57</v>
      </c>
      <c r="C55" s="36"/>
      <c r="D55" s="36"/>
      <c r="E55" s="36"/>
      <c r="F55" s="36"/>
      <c r="G55" s="36"/>
      <c r="H55" s="36"/>
      <c r="I55" s="36"/>
      <c r="J55" s="37"/>
    </row>
    <row r="56" spans="1:10" ht="32.25" customHeight="1" x14ac:dyDescent="0.2">
      <c r="A56" s="21" t="s">
        <v>60</v>
      </c>
      <c r="B56" s="17" t="s">
        <v>61</v>
      </c>
      <c r="C56" s="19" t="s">
        <v>58</v>
      </c>
      <c r="D56" s="19" t="s">
        <v>20</v>
      </c>
      <c r="E56" s="19" t="s">
        <v>50</v>
      </c>
      <c r="F56" s="28">
        <v>0</v>
      </c>
      <c r="G56" s="29"/>
      <c r="H56" s="29"/>
      <c r="I56" s="29"/>
      <c r="J56" s="30"/>
    </row>
    <row r="57" spans="1:10" ht="32.25" customHeight="1" x14ac:dyDescent="0.2">
      <c r="A57" s="16" t="s">
        <v>59</v>
      </c>
      <c r="B57" s="31" t="s">
        <v>62</v>
      </c>
      <c r="C57" s="32"/>
      <c r="D57" s="32"/>
      <c r="E57" s="32"/>
      <c r="F57" s="32"/>
      <c r="G57" s="32"/>
      <c r="H57" s="32"/>
      <c r="I57" s="32"/>
      <c r="J57" s="33"/>
    </row>
    <row r="58" spans="1:10" ht="69.75" customHeight="1" x14ac:dyDescent="0.2">
      <c r="A58" s="16" t="s">
        <v>63</v>
      </c>
      <c r="B58" s="17" t="s">
        <v>64</v>
      </c>
      <c r="C58" s="19" t="s">
        <v>65</v>
      </c>
      <c r="D58" s="19" t="s">
        <v>20</v>
      </c>
      <c r="E58" s="19" t="s">
        <v>50</v>
      </c>
      <c r="F58" s="28">
        <v>0</v>
      </c>
      <c r="G58" s="29"/>
      <c r="H58" s="29"/>
      <c r="I58" s="29"/>
      <c r="J58" s="30"/>
    </row>
    <row r="59" spans="1:10" ht="33" customHeight="1" x14ac:dyDescent="0.2">
      <c r="A59" s="9"/>
      <c r="B59" s="9" t="s">
        <v>11</v>
      </c>
      <c r="C59" s="10"/>
      <c r="D59" s="12"/>
      <c r="E59" s="20"/>
      <c r="F59" s="8">
        <f>SUM(G59:J59)</f>
        <v>284692.44699999999</v>
      </c>
      <c r="G59" s="8">
        <f>SUM(G12+G18+G22+G43+G46+G50)</f>
        <v>166509.48000000001</v>
      </c>
      <c r="H59" s="8">
        <f>SUM(H12+H18+H22+H43+H46+H50)</f>
        <v>117182.96699999998</v>
      </c>
      <c r="I59" s="8">
        <f>SUM(I12+I18+I22+I43+I46+I50)</f>
        <v>1000</v>
      </c>
      <c r="J59" s="8">
        <f t="shared" ref="J59" si="25">SUM(J12+J18+J22+J43+J46)</f>
        <v>0</v>
      </c>
    </row>
    <row r="60" spans="1:10" ht="27" customHeight="1" x14ac:dyDescent="0.2">
      <c r="A60" s="10"/>
      <c r="B60" s="13" t="s">
        <v>12</v>
      </c>
      <c r="C60" s="10"/>
      <c r="D60" s="11"/>
      <c r="E60" s="12"/>
      <c r="F60" s="8">
        <f t="shared" ref="F60:F61" si="26">SUM(G60:J60)</f>
        <v>251341.18</v>
      </c>
      <c r="G60" s="5">
        <f>SUM(G8+G16+G19+G41+G44+G47)</f>
        <v>156340</v>
      </c>
      <c r="H60" s="5">
        <f>SUM(H8+H16+H19+H41+H44+H47)</f>
        <v>95001.18</v>
      </c>
      <c r="I60" s="5">
        <f t="shared" ref="I60:J60" si="27">SUM(I8+I16+I19+I41+I44)</f>
        <v>0</v>
      </c>
      <c r="J60" s="5">
        <f t="shared" si="27"/>
        <v>0</v>
      </c>
    </row>
    <row r="61" spans="1:10" ht="28.5" customHeight="1" x14ac:dyDescent="0.2">
      <c r="A61" s="10"/>
      <c r="B61" s="13" t="s">
        <v>13</v>
      </c>
      <c r="C61" s="10"/>
      <c r="D61" s="11"/>
      <c r="E61" s="12"/>
      <c r="F61" s="8">
        <f t="shared" si="26"/>
        <v>19791.829999999998</v>
      </c>
      <c r="G61" s="5">
        <f>SUM(G9+G17+G20+G21+G42+G45+G48)</f>
        <v>10169.479999999998</v>
      </c>
      <c r="H61" s="5">
        <f>SUM(H9+H10+H20+H21+H42+H45+H48)</f>
        <v>8622.35</v>
      </c>
      <c r="I61" s="5">
        <f>SUM(I9+I17+I20+I21+I42+I45+I48)</f>
        <v>1000</v>
      </c>
      <c r="J61" s="5">
        <f t="shared" ref="J61" si="28">SUM(J9+J17+J20+J21+J42+J45)</f>
        <v>0</v>
      </c>
    </row>
    <row r="62" spans="1:10" ht="28.5" customHeight="1" x14ac:dyDescent="0.2">
      <c r="A62" s="10"/>
      <c r="B62" s="13" t="s">
        <v>44</v>
      </c>
      <c r="C62" s="10"/>
      <c r="D62" s="11"/>
      <c r="E62" s="12"/>
      <c r="F62" s="8">
        <f>SUM(G62:J62)</f>
        <v>13559.437</v>
      </c>
      <c r="G62" s="5">
        <f>SUM(G11+G49)</f>
        <v>0</v>
      </c>
      <c r="H62" s="5">
        <f>SUM(H11+H49)</f>
        <v>13559.437</v>
      </c>
      <c r="I62" s="5">
        <f>SUM(I11)</f>
        <v>0</v>
      </c>
      <c r="J62" s="5">
        <f t="shared" ref="J62" si="29">SUM(J11)</f>
        <v>0</v>
      </c>
    </row>
  </sheetData>
  <mergeCells count="70">
    <mergeCell ref="A1:J1"/>
    <mergeCell ref="A2:J2"/>
    <mergeCell ref="A3:A5"/>
    <mergeCell ref="B3:B5"/>
    <mergeCell ref="C3:C5"/>
    <mergeCell ref="D3:D5"/>
    <mergeCell ref="E3:E5"/>
    <mergeCell ref="F3:J3"/>
    <mergeCell ref="F4:F5"/>
    <mergeCell ref="G4:J4"/>
    <mergeCell ref="A19:A22"/>
    <mergeCell ref="B19:B22"/>
    <mergeCell ref="C19:C22"/>
    <mergeCell ref="D19:D22"/>
    <mergeCell ref="B6:J6"/>
    <mergeCell ref="B7:J7"/>
    <mergeCell ref="A8:A12"/>
    <mergeCell ref="B8:B12"/>
    <mergeCell ref="C8:C12"/>
    <mergeCell ref="D8:D12"/>
    <mergeCell ref="A13:A15"/>
    <mergeCell ref="A16:A18"/>
    <mergeCell ref="B16:B18"/>
    <mergeCell ref="C16:C18"/>
    <mergeCell ref="D16:D18"/>
    <mergeCell ref="B13:J15"/>
    <mergeCell ref="D26:D28"/>
    <mergeCell ref="D23:D25"/>
    <mergeCell ref="A29:A31"/>
    <mergeCell ref="B29:B31"/>
    <mergeCell ref="C29:C31"/>
    <mergeCell ref="D29:D31"/>
    <mergeCell ref="A23:A25"/>
    <mergeCell ref="B23:B25"/>
    <mergeCell ref="C23:C25"/>
    <mergeCell ref="A26:A28"/>
    <mergeCell ref="B26:B28"/>
    <mergeCell ref="C26:C28"/>
    <mergeCell ref="A32:A34"/>
    <mergeCell ref="B32:B34"/>
    <mergeCell ref="C32:C34"/>
    <mergeCell ref="D32:D34"/>
    <mergeCell ref="A35:A37"/>
    <mergeCell ref="B35:B37"/>
    <mergeCell ref="C35:C37"/>
    <mergeCell ref="D35:D37"/>
    <mergeCell ref="A44:A46"/>
    <mergeCell ref="B44:B46"/>
    <mergeCell ref="C44:C46"/>
    <mergeCell ref="D44:D46"/>
    <mergeCell ref="A38:A40"/>
    <mergeCell ref="B38:B40"/>
    <mergeCell ref="C38:C40"/>
    <mergeCell ref="D38:D40"/>
    <mergeCell ref="A41:A43"/>
    <mergeCell ref="B41:B43"/>
    <mergeCell ref="C41:C43"/>
    <mergeCell ref="D41:D43"/>
    <mergeCell ref="B57:J57"/>
    <mergeCell ref="F58:J58"/>
    <mergeCell ref="B51:J51"/>
    <mergeCell ref="F52:J52"/>
    <mergeCell ref="B53:J53"/>
    <mergeCell ref="F54:J54"/>
    <mergeCell ref="B55:J55"/>
    <mergeCell ref="A47:A50"/>
    <mergeCell ref="B47:B50"/>
    <mergeCell ref="C47:C50"/>
    <mergeCell ref="D47:D50"/>
    <mergeCell ref="F56:J56"/>
  </mergeCells>
  <pageMargins left="0" right="0" top="0.74803149606299213" bottom="0" header="0" footer="0"/>
  <pageSetup paperSize="9" scale="62" fitToHeight="6" orientation="landscape" r:id="rId1"/>
  <headerFooter>
    <oddHeader>&amp;R&amp;"Arial,полужирный"&amp;12Приложение 2 к Программе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2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Людмила В. Сорокина</cp:lastModifiedBy>
  <cp:lastPrinted>2021-07-28T06:50:09Z</cp:lastPrinted>
  <dcterms:created xsi:type="dcterms:W3CDTF">1996-10-08T23:32:33Z</dcterms:created>
  <dcterms:modified xsi:type="dcterms:W3CDTF">2021-08-02T13:43:47Z</dcterms:modified>
</cp:coreProperties>
</file>