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Раздел 3" sheetId="1" r:id="rId1"/>
  </sheets>
  <definedNames>
    <definedName name="_xlnm.Print_Titles" localSheetId="0">'Раздел 3'!$5:$7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4" i="1" l="1"/>
  <c r="G13" i="1"/>
  <c r="G42" i="1" l="1"/>
  <c r="G41" i="1"/>
  <c r="G27" i="1"/>
  <c r="G17" i="1" l="1"/>
  <c r="G43" i="1" l="1"/>
  <c r="G32" i="1" l="1"/>
  <c r="G31" i="1"/>
  <c r="I28" i="1" l="1"/>
  <c r="H28" i="1"/>
  <c r="G28" i="1"/>
  <c r="I29" i="1"/>
  <c r="H29" i="1"/>
  <c r="G29" i="1"/>
  <c r="I39" i="1" l="1"/>
  <c r="H39" i="1"/>
  <c r="I38" i="1"/>
  <c r="H38" i="1"/>
  <c r="G39" i="1"/>
  <c r="G38" i="1"/>
  <c r="G34" i="1" l="1"/>
  <c r="G35" i="1" s="1"/>
  <c r="I10" i="1"/>
  <c r="I45" i="1" s="1"/>
  <c r="H10" i="1"/>
  <c r="H45" i="1" s="1"/>
  <c r="G10" i="1"/>
  <c r="G45" i="1" s="1"/>
  <c r="I11" i="1"/>
  <c r="H11" i="1"/>
  <c r="G11" i="1"/>
  <c r="F17" i="1"/>
  <c r="I34" i="1"/>
  <c r="I35" i="1" s="1"/>
  <c r="H34" i="1"/>
  <c r="H35" i="1" s="1"/>
  <c r="F32" i="1"/>
  <c r="F31" i="1"/>
  <c r="F42" i="1"/>
  <c r="F41" i="1"/>
  <c r="I20" i="1"/>
  <c r="H20" i="1"/>
  <c r="G20" i="1"/>
  <c r="F19" i="1"/>
  <c r="I21" i="1"/>
  <c r="H21" i="1"/>
  <c r="F13" i="1"/>
  <c r="H30" i="1" l="1"/>
  <c r="F39" i="1"/>
  <c r="G30" i="1"/>
  <c r="I30" i="1"/>
  <c r="I40" i="1"/>
  <c r="F28" i="1"/>
  <c r="F24" i="1"/>
  <c r="F29" i="1"/>
  <c r="H12" i="1"/>
  <c r="F11" i="1"/>
  <c r="G12" i="1"/>
  <c r="I12" i="1"/>
  <c r="I25" i="1"/>
  <c r="I46" i="1" s="1"/>
  <c r="H25" i="1"/>
  <c r="H46" i="1" s="1"/>
  <c r="F30" i="1" l="1"/>
  <c r="G25" i="1"/>
  <c r="G46" i="1" s="1"/>
  <c r="H40" i="1"/>
  <c r="G40" i="1"/>
  <c r="F38" i="1"/>
  <c r="F40" i="1" s="1"/>
  <c r="G26" i="1"/>
  <c r="H26" i="1" l="1"/>
  <c r="H44" i="1" s="1"/>
  <c r="F25" i="1"/>
  <c r="F26" i="1" s="1"/>
  <c r="I26" i="1"/>
  <c r="I44" i="1" s="1"/>
  <c r="F16" i="1"/>
  <c r="F15" i="1" l="1"/>
  <c r="F27" i="1" l="1"/>
  <c r="F14" i="1" l="1"/>
  <c r="F43" i="1" l="1"/>
  <c r="F46" i="1" l="1"/>
  <c r="F10" i="1" l="1"/>
  <c r="F12" i="1" s="1"/>
  <c r="F22" i="1" l="1"/>
  <c r="F20" i="1"/>
  <c r="F21" i="1" s="1"/>
  <c r="G21" i="1" l="1"/>
  <c r="G44" i="1" s="1"/>
  <c r="F44" i="1" s="1"/>
  <c r="F36" i="1"/>
  <c r="F33" i="1"/>
  <c r="F45" i="1"/>
  <c r="F34" i="1" l="1"/>
  <c r="F35" i="1" s="1"/>
</calcChain>
</file>

<file path=xl/sharedStrings.xml><?xml version="1.0" encoding="utf-8"?>
<sst xmlns="http://schemas.openxmlformats.org/spreadsheetml/2006/main" count="111" uniqueCount="59">
  <si>
    <t>Цель, задачи, основные мероприятия</t>
  </si>
  <si>
    <t>Объемы финансирования по источникам (тыс. руб.)</t>
  </si>
  <si>
    <t>всего</t>
  </si>
  <si>
    <t>в т. ч. по годам</t>
  </si>
  <si>
    <t>1.</t>
  </si>
  <si>
    <t>КИОиТП</t>
  </si>
  <si>
    <t>Местный бюджет</t>
  </si>
  <si>
    <t>1.1.</t>
  </si>
  <si>
    <t>Предоставление имущества в безвозмездное временное пользование, в аренду (коммерческий наем)</t>
  </si>
  <si>
    <t>1.3.</t>
  </si>
  <si>
    <t>Осуществление структурных преобразований, обеспечивающих сокращение избыточной  части сектора экономики МО Кандалакшский район путем приватизации имущества</t>
  </si>
  <si>
    <t>1.4.</t>
  </si>
  <si>
    <t>2.</t>
  </si>
  <si>
    <t>2.1.</t>
  </si>
  <si>
    <t>Обеспечение процесса разграничения собственности на территории района, осуществляемого в рамках разграничения полномочий, прием-передача объектов имущества, в том числе обеспечение взаимодействия с федеральными и региональными органами государственной власти в сфере имущественных отношений</t>
  </si>
  <si>
    <t>3.</t>
  </si>
  <si>
    <t>Областной бюджет</t>
  </si>
  <si>
    <r>
      <t>Задача 1.</t>
    </r>
    <r>
      <rPr>
        <sz val="10"/>
        <color theme="1"/>
        <rFont val="Times New Roman"/>
        <family val="1"/>
        <charset val="204"/>
      </rPr>
      <t xml:space="preserve"> Обеспечение эффективного управления объектами муниципального имущества</t>
    </r>
  </si>
  <si>
    <r>
      <t>Задача 2.</t>
    </r>
    <r>
      <rPr>
        <sz val="10"/>
        <color theme="1"/>
        <rFont val="Times New Roman"/>
        <family val="1"/>
        <charset val="204"/>
      </rPr>
      <t xml:space="preserve"> Завершение процесса разграничения собственности на территории района</t>
    </r>
  </si>
  <si>
    <r>
      <t>Задача 3.</t>
    </r>
    <r>
      <rPr>
        <sz val="10"/>
        <color theme="1"/>
        <rFont val="Times New Roman"/>
        <family val="1"/>
        <charset val="204"/>
      </rPr>
      <t xml:space="preserve"> Организация учета расходов на содержание муниципального имущества муниципального образования Кандалакшский район</t>
    </r>
  </si>
  <si>
    <t>Исполнитель</t>
  </si>
  <si>
    <t>№ 
п.п.</t>
  </si>
  <si>
    <t>КИОиТП, 
Администрация</t>
  </si>
  <si>
    <t>Предоставление субсидии на возмещение части затрат по оснащению МКД, имеющих в своем составе муниципальные жилые (нежилые) помещения, общедомовыми приборами учета</t>
  </si>
  <si>
    <t>4.</t>
  </si>
  <si>
    <t>4.1.</t>
  </si>
  <si>
    <t>5.</t>
  </si>
  <si>
    <t>Управление финансов</t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</si>
  <si>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5.
</t>
    </r>
    <r>
      <rPr>
        <b/>
        <sz val="10"/>
        <color theme="1"/>
        <rFont val="Times New Roman"/>
        <family val="1"/>
        <charset val="204"/>
      </rPr>
      <t>Расходы местного бюджета по предоставлению субсидии на возмещение затрат ресурсоснабжающих организаций</t>
    </r>
  </si>
  <si>
    <t>5.1.</t>
  </si>
  <si>
    <t>Оплата взносов на капитальный ремонт за муниципальный жилой фонд
(по переданным полномочиям)</t>
  </si>
  <si>
    <t>Консервация (расконсервация), снос, демонтаж муниципального имущества</t>
  </si>
  <si>
    <t>2021-2023</t>
  </si>
  <si>
    <t>Содержание, ремонт и учет имущества МО Кандалакшский район, в том числе расходы на приобретение права муниципальной собственности, расходы по оптимизации рабочих процессов, а также расходы по прочим обязательствам, возникающим при осуществлении функций по управлению и распоряжению муниципальным имуществом</t>
  </si>
  <si>
    <t>1.2.</t>
  </si>
  <si>
    <t>Срок исполнения
(по годам)</t>
  </si>
  <si>
    <t>Источники финансирования
(*)</t>
  </si>
  <si>
    <t>Областной, федеральный бюджет</t>
  </si>
  <si>
    <t>Итого за счет всех источников</t>
  </si>
  <si>
    <r>
      <t xml:space="preserve">Основное мероприятие 1. 
</t>
    </r>
    <r>
      <rPr>
        <b/>
        <sz val="10"/>
        <color theme="1"/>
        <rFont val="Times New Roman"/>
        <family val="1"/>
        <charset val="204"/>
      </rPr>
      <t>Организация эффективного управления объектами муниципального имущества,
в том числе:</t>
    </r>
  </si>
  <si>
    <t>2021 - 2023</t>
  </si>
  <si>
    <t>Всего финансирование, в т.ч. по источникам:</t>
  </si>
  <si>
    <t xml:space="preserve"> - областной, федеральный бюджет</t>
  </si>
  <si>
    <t xml:space="preserve"> - местный бюджет</t>
  </si>
  <si>
    <r>
      <t xml:space="preserve">Основное мероприятие 2. 
</t>
    </r>
    <r>
      <rPr>
        <b/>
        <sz val="10"/>
        <color theme="1"/>
        <rFont val="Times New Roman"/>
        <family val="1"/>
        <charset val="204"/>
      </rPr>
      <t>Организация процесса разграничения собственности, в том числе:</t>
    </r>
  </si>
  <si>
    <r>
      <t xml:space="preserve">Основное мероприятие 3.
</t>
    </r>
    <r>
      <rPr>
        <b/>
        <sz val="10"/>
        <color theme="1"/>
        <rFont val="Times New Roman"/>
        <family val="1"/>
        <charset val="204"/>
      </rPr>
      <t>Организация учета расходов на содержание муниципального имущества,
 в том числе:</t>
    </r>
  </si>
  <si>
    <r>
      <t xml:space="preserve">Основное мероприятие 4. 
</t>
    </r>
    <r>
      <rPr>
        <b/>
        <sz val="10"/>
        <color theme="1"/>
        <rFont val="Times New Roman"/>
        <family val="1"/>
        <charset val="204"/>
      </rPr>
      <t>Передача МБТ из бюджета муниципального района бюджетам поселений, входящих в состав муниципального района, на исполнение переданных полномочий в соответствии
с заключенными соглашениями,
в том числе:</t>
    </r>
  </si>
  <si>
    <t>Формирование уставного фонда муниципальных унитарных предприятий</t>
  </si>
  <si>
    <t>Цель. Повышение эффективности управления муниципальным имуществом муниципального образования Кандалакшский район</t>
  </si>
  <si>
    <t>6.</t>
  </si>
  <si>
    <t>6.1.</t>
  </si>
  <si>
    <t>3.1.</t>
  </si>
  <si>
    <t>Оплата взносов на капитальный ремонт за муниципальный жилой фонд</t>
  </si>
  <si>
    <t>Оплата взносов на капитальный ремонт за муниципальные нежилые помещения в многоквартирных домах</t>
  </si>
  <si>
    <r>
      <t>Задача 4.</t>
    </r>
    <r>
      <rPr>
        <sz val="10"/>
        <color theme="1"/>
        <rFont val="Times New Roman"/>
        <family val="1"/>
        <charset val="204"/>
      </rPr>
      <t xml:space="preserve"> Исполнение обязательств по уплате взносов на капитальный ремонт общего имущества в многоквартирных домах</t>
    </r>
  </si>
  <si>
    <r>
      <rPr>
        <b/>
        <u/>
        <sz val="10"/>
        <color theme="1"/>
        <rFont val="Times New Roman"/>
        <family val="1"/>
        <charset val="204"/>
      </rPr>
      <t xml:space="preserve">Основное мероприятие 6.
</t>
    </r>
    <r>
      <rPr>
        <b/>
        <sz val="10"/>
        <color theme="1"/>
        <rFont val="Times New Roman"/>
        <family val="1"/>
        <charset val="204"/>
      </rPr>
      <t>Расходы бюджета по уплате взносов на капитальный ремонт общего имущества в многоквартирных домах, в том числе:</t>
    </r>
  </si>
  <si>
    <t>6.2.</t>
  </si>
  <si>
    <t xml:space="preserve">Раздел 3. Перечень основных подпрограммных мероприятий </t>
  </si>
  <si>
    <t xml:space="preserve">подпрограммы «Управление муниципальным имуществом муниципального образования Кандалакшский район»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</si>
</sst>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.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7" fillId="0" borderId="0" xfId="0" applyFont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4" borderId="0" xfId="0" applyFill="1"/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523875</xdr:colOff>
      <xdr:row>26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496175" y="862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8</xdr:col>
      <xdr:colOff>523875</xdr:colOff>
      <xdr:row>26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7410450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6"/>
  <sheetViews>
    <sheetView tabSelected="1" topLeftCell="A37" zoomScaleNormal="100" workbookViewId="0">
      <selection activeCell="G15" sqref="G15"/>
    </sheetView>
  </sheetViews>
  <sheetFormatPr defaultRowHeight="15" x14ac:dyDescent="0.25"/>
  <cols>
    <col min="1" max="1" width="5.42578125" style="1" customWidth="1"/>
    <col min="2" max="2" width="35.140625" style="1" customWidth="1"/>
    <col min="3" max="3" width="14.140625" style="1" customWidth="1"/>
    <col min="4" max="4" width="11.28515625" style="1" customWidth="1"/>
    <col min="5" max="5" width="15.85546875" style="1" customWidth="1"/>
    <col min="6" max="9" width="10.7109375" style="1" customWidth="1"/>
  </cols>
  <sheetData>
    <row r="2" spans="1:9" s="25" customFormat="1" ht="24.75" customHeight="1" x14ac:dyDescent="0.25">
      <c r="A2" s="38" t="s">
        <v>57</v>
      </c>
      <c r="B2" s="38"/>
      <c r="C2" s="38"/>
      <c r="D2" s="38"/>
      <c r="E2" s="38"/>
      <c r="F2" s="38"/>
      <c r="G2" s="38"/>
      <c r="H2" s="38"/>
      <c r="I2" s="38"/>
    </row>
    <row r="3" spans="1:9" s="25" customFormat="1" ht="24.75" hidden="1" customHeight="1" x14ac:dyDescent="0.25">
      <c r="A3" s="27" t="s">
        <v>58</v>
      </c>
      <c r="B3" s="27"/>
      <c r="C3" s="27"/>
      <c r="D3" s="27"/>
      <c r="E3" s="27"/>
      <c r="F3" s="27"/>
      <c r="G3" s="27"/>
      <c r="H3" s="27"/>
      <c r="I3" s="27"/>
    </row>
    <row r="4" spans="1:9" ht="16.5" customHeight="1" x14ac:dyDescent="0.25"/>
    <row r="5" spans="1:9" ht="18" customHeight="1" x14ac:dyDescent="0.25">
      <c r="A5" s="30" t="s">
        <v>21</v>
      </c>
      <c r="B5" s="30" t="s">
        <v>0</v>
      </c>
      <c r="C5" s="30" t="s">
        <v>20</v>
      </c>
      <c r="D5" s="30" t="s">
        <v>35</v>
      </c>
      <c r="E5" s="30" t="s">
        <v>36</v>
      </c>
      <c r="F5" s="30" t="s">
        <v>1</v>
      </c>
      <c r="G5" s="30"/>
      <c r="H5" s="30"/>
      <c r="I5" s="30"/>
    </row>
    <row r="6" spans="1:9" ht="17.25" customHeight="1" x14ac:dyDescent="0.25">
      <c r="A6" s="30"/>
      <c r="B6" s="30"/>
      <c r="C6" s="30"/>
      <c r="D6" s="30"/>
      <c r="E6" s="30"/>
      <c r="F6" s="45" t="s">
        <v>2</v>
      </c>
      <c r="G6" s="45" t="s">
        <v>3</v>
      </c>
      <c r="H6" s="45"/>
      <c r="I6" s="45"/>
    </row>
    <row r="7" spans="1:9" ht="17.25" customHeight="1" x14ac:dyDescent="0.25">
      <c r="A7" s="30"/>
      <c r="B7" s="30"/>
      <c r="C7" s="30"/>
      <c r="D7" s="30"/>
      <c r="E7" s="30"/>
      <c r="F7" s="45"/>
      <c r="G7" s="8">
        <v>2021</v>
      </c>
      <c r="H7" s="8">
        <v>2022</v>
      </c>
      <c r="I7" s="8">
        <v>2023</v>
      </c>
    </row>
    <row r="8" spans="1:9" ht="23.1" customHeight="1" x14ac:dyDescent="0.25">
      <c r="A8" s="31" t="s">
        <v>48</v>
      </c>
      <c r="B8" s="32"/>
      <c r="C8" s="32"/>
      <c r="D8" s="32"/>
      <c r="E8" s="32"/>
      <c r="F8" s="32"/>
      <c r="G8" s="32"/>
      <c r="H8" s="32"/>
      <c r="I8" s="33"/>
    </row>
    <row r="9" spans="1:9" ht="23.1" customHeight="1" x14ac:dyDescent="0.25">
      <c r="A9" s="31" t="s">
        <v>17</v>
      </c>
      <c r="B9" s="32"/>
      <c r="C9" s="32"/>
      <c r="D9" s="32"/>
      <c r="E9" s="32"/>
      <c r="F9" s="32"/>
      <c r="G9" s="32"/>
      <c r="H9" s="32"/>
      <c r="I9" s="33"/>
    </row>
    <row r="10" spans="1:9" ht="36" x14ac:dyDescent="0.25">
      <c r="A10" s="42" t="s">
        <v>4</v>
      </c>
      <c r="B10" s="39" t="s">
        <v>39</v>
      </c>
      <c r="C10" s="28" t="s">
        <v>5</v>
      </c>
      <c r="D10" s="28" t="s">
        <v>32</v>
      </c>
      <c r="E10" s="16" t="s">
        <v>37</v>
      </c>
      <c r="F10" s="6">
        <f t="shared" ref="F10:F16" si="0">SUM(G10:I10)</f>
        <v>0</v>
      </c>
      <c r="G10" s="18">
        <f>G16</f>
        <v>0</v>
      </c>
      <c r="H10" s="18">
        <f t="shared" ref="H10:I10" si="1">H16</f>
        <v>0</v>
      </c>
      <c r="I10" s="18">
        <f t="shared" si="1"/>
        <v>0</v>
      </c>
    </row>
    <row r="11" spans="1:9" ht="24.75" customHeight="1" x14ac:dyDescent="0.25">
      <c r="A11" s="43"/>
      <c r="B11" s="40"/>
      <c r="C11" s="36"/>
      <c r="D11" s="36"/>
      <c r="E11" s="16" t="s">
        <v>6</v>
      </c>
      <c r="F11" s="6">
        <f>SUM(G11:I11)</f>
        <v>640.70000000000005</v>
      </c>
      <c r="G11" s="18">
        <f>G13+G14+G15+G17</f>
        <v>302.20000000000005</v>
      </c>
      <c r="H11" s="18">
        <f t="shared" ref="H11:I11" si="2">H13+H14+H15+H17</f>
        <v>169.25</v>
      </c>
      <c r="I11" s="18">
        <f t="shared" si="2"/>
        <v>169.25</v>
      </c>
    </row>
    <row r="12" spans="1:9" ht="24" x14ac:dyDescent="0.25">
      <c r="A12" s="44"/>
      <c r="B12" s="41"/>
      <c r="C12" s="29"/>
      <c r="D12" s="29"/>
      <c r="E12" s="17" t="s">
        <v>38</v>
      </c>
      <c r="F12" s="7">
        <f>SUM(F10:F11)</f>
        <v>640.70000000000005</v>
      </c>
      <c r="G12" s="4">
        <f>SUM(G10:G11)</f>
        <v>302.20000000000005</v>
      </c>
      <c r="H12" s="4">
        <f t="shared" ref="H12:I12" si="3">SUM(H10:H11)</f>
        <v>169.25</v>
      </c>
      <c r="I12" s="4">
        <f t="shared" si="3"/>
        <v>169.25</v>
      </c>
    </row>
    <row r="13" spans="1:9" ht="39.75" customHeight="1" x14ac:dyDescent="0.25">
      <c r="A13" s="9" t="s">
        <v>7</v>
      </c>
      <c r="B13" s="2" t="s">
        <v>8</v>
      </c>
      <c r="C13" s="16" t="s">
        <v>5</v>
      </c>
      <c r="D13" s="16" t="s">
        <v>32</v>
      </c>
      <c r="E13" s="16" t="s">
        <v>6</v>
      </c>
      <c r="F13" s="19">
        <f t="shared" si="0"/>
        <v>383.5</v>
      </c>
      <c r="G13" s="20">
        <f>144.5-50</f>
        <v>94.5</v>
      </c>
      <c r="H13" s="20">
        <v>144.5</v>
      </c>
      <c r="I13" s="20">
        <v>144.5</v>
      </c>
    </row>
    <row r="14" spans="1:9" ht="63" customHeight="1" x14ac:dyDescent="0.25">
      <c r="A14" s="9" t="s">
        <v>34</v>
      </c>
      <c r="B14" s="2" t="s">
        <v>10</v>
      </c>
      <c r="C14" s="16" t="s">
        <v>5</v>
      </c>
      <c r="D14" s="16" t="s">
        <v>32</v>
      </c>
      <c r="E14" s="16" t="s">
        <v>6</v>
      </c>
      <c r="F14" s="19">
        <f t="shared" si="0"/>
        <v>129.5</v>
      </c>
      <c r="G14" s="20">
        <f>24.75+5.25+50</f>
        <v>80</v>
      </c>
      <c r="H14" s="20">
        <v>24.75</v>
      </c>
      <c r="I14" s="20">
        <v>24.75</v>
      </c>
    </row>
    <row r="15" spans="1:9" ht="26.25" customHeight="1" x14ac:dyDescent="0.25">
      <c r="A15" s="9" t="s">
        <v>9</v>
      </c>
      <c r="B15" s="22" t="s">
        <v>47</v>
      </c>
      <c r="C15" s="16" t="s">
        <v>5</v>
      </c>
      <c r="D15" s="16" t="s">
        <v>32</v>
      </c>
      <c r="E15" s="16" t="s">
        <v>6</v>
      </c>
      <c r="F15" s="19">
        <f t="shared" si="0"/>
        <v>0</v>
      </c>
      <c r="G15" s="20">
        <v>0</v>
      </c>
      <c r="H15" s="20">
        <v>0</v>
      </c>
      <c r="I15" s="20">
        <v>0</v>
      </c>
    </row>
    <row r="16" spans="1:9" s="12" customFormat="1" ht="23.25" customHeight="1" x14ac:dyDescent="0.25">
      <c r="A16" s="46" t="s">
        <v>11</v>
      </c>
      <c r="B16" s="48" t="s">
        <v>31</v>
      </c>
      <c r="C16" s="34" t="s">
        <v>5</v>
      </c>
      <c r="D16" s="28" t="s">
        <v>32</v>
      </c>
      <c r="E16" s="16" t="s">
        <v>16</v>
      </c>
      <c r="F16" s="19">
        <f t="shared" si="0"/>
        <v>0</v>
      </c>
      <c r="G16" s="21">
        <v>0</v>
      </c>
      <c r="H16" s="21">
        <v>0</v>
      </c>
      <c r="I16" s="21">
        <v>0</v>
      </c>
    </row>
    <row r="17" spans="1:9" s="12" customFormat="1" ht="26.25" customHeight="1" x14ac:dyDescent="0.25">
      <c r="A17" s="47"/>
      <c r="B17" s="49"/>
      <c r="C17" s="35"/>
      <c r="D17" s="29"/>
      <c r="E17" s="16" t="s">
        <v>6</v>
      </c>
      <c r="F17" s="19">
        <f t="shared" ref="F17" si="4">SUM(G17:I17)</f>
        <v>127.70000000000005</v>
      </c>
      <c r="G17" s="21">
        <f>1077.7-255.78+255.78-650-300</f>
        <v>127.70000000000005</v>
      </c>
      <c r="H17" s="21">
        <v>0</v>
      </c>
      <c r="I17" s="21">
        <v>0</v>
      </c>
    </row>
    <row r="18" spans="1:9" ht="23.1" customHeight="1" x14ac:dyDescent="0.25">
      <c r="A18" s="31" t="s">
        <v>18</v>
      </c>
      <c r="B18" s="32"/>
      <c r="C18" s="32"/>
      <c r="D18" s="32"/>
      <c r="E18" s="32"/>
      <c r="F18" s="32"/>
      <c r="G18" s="32"/>
      <c r="H18" s="32"/>
      <c r="I18" s="33"/>
    </row>
    <row r="19" spans="1:9" ht="36" customHeight="1" x14ac:dyDescent="0.25">
      <c r="A19" s="42" t="s">
        <v>12</v>
      </c>
      <c r="B19" s="39" t="s">
        <v>44</v>
      </c>
      <c r="C19" s="28" t="s">
        <v>5</v>
      </c>
      <c r="D19" s="28" t="s">
        <v>32</v>
      </c>
      <c r="E19" s="16" t="s">
        <v>37</v>
      </c>
      <c r="F19" s="6">
        <f>SUM(G19:I19)</f>
        <v>0</v>
      </c>
      <c r="G19" s="18">
        <v>0</v>
      </c>
      <c r="H19" s="18">
        <v>0</v>
      </c>
      <c r="I19" s="18">
        <v>0</v>
      </c>
    </row>
    <row r="20" spans="1:9" ht="24.75" customHeight="1" x14ac:dyDescent="0.25">
      <c r="A20" s="43"/>
      <c r="B20" s="40"/>
      <c r="C20" s="36"/>
      <c r="D20" s="36"/>
      <c r="E20" s="16" t="s">
        <v>6</v>
      </c>
      <c r="F20" s="6">
        <f>SUM(G20:I20)</f>
        <v>0</v>
      </c>
      <c r="G20" s="18">
        <f>G22</f>
        <v>0</v>
      </c>
      <c r="H20" s="18">
        <f t="shared" ref="H20:I20" si="5">H22</f>
        <v>0</v>
      </c>
      <c r="I20" s="18">
        <f t="shared" si="5"/>
        <v>0</v>
      </c>
    </row>
    <row r="21" spans="1:9" ht="24.75" customHeight="1" x14ac:dyDescent="0.25">
      <c r="A21" s="44"/>
      <c r="B21" s="41"/>
      <c r="C21" s="29"/>
      <c r="D21" s="29"/>
      <c r="E21" s="17" t="s">
        <v>38</v>
      </c>
      <c r="F21" s="7">
        <f>SUM(F19:F20)</f>
        <v>0</v>
      </c>
      <c r="G21" s="4">
        <f>SUM(G19:G20)</f>
        <v>0</v>
      </c>
      <c r="H21" s="4">
        <f t="shared" ref="H21" si="6">SUM(H19:H20)</f>
        <v>0</v>
      </c>
      <c r="I21" s="4">
        <f t="shared" ref="I21" si="7">SUM(I19:I20)</f>
        <v>0</v>
      </c>
    </row>
    <row r="22" spans="1:9" ht="99.75" customHeight="1" x14ac:dyDescent="0.25">
      <c r="A22" s="9" t="s">
        <v>13</v>
      </c>
      <c r="B22" s="2" t="s">
        <v>14</v>
      </c>
      <c r="C22" s="16" t="s">
        <v>5</v>
      </c>
      <c r="D22" s="16" t="s">
        <v>40</v>
      </c>
      <c r="E22" s="16" t="s">
        <v>6</v>
      </c>
      <c r="F22" s="19">
        <f>SUM(G22:I22)</f>
        <v>0</v>
      </c>
      <c r="G22" s="3">
        <v>0</v>
      </c>
      <c r="H22" s="3">
        <v>0</v>
      </c>
      <c r="I22" s="3">
        <v>0</v>
      </c>
    </row>
    <row r="23" spans="1:9" ht="26.25" customHeight="1" x14ac:dyDescent="0.25">
      <c r="A23" s="31" t="s">
        <v>19</v>
      </c>
      <c r="B23" s="32"/>
      <c r="C23" s="32"/>
      <c r="D23" s="32"/>
      <c r="E23" s="32"/>
      <c r="F23" s="32"/>
      <c r="G23" s="32"/>
      <c r="H23" s="32"/>
      <c r="I23" s="33"/>
    </row>
    <row r="24" spans="1:9" ht="36" customHeight="1" x14ac:dyDescent="0.25">
      <c r="A24" s="57" t="s">
        <v>15</v>
      </c>
      <c r="B24" s="37" t="s">
        <v>45</v>
      </c>
      <c r="C24" s="51" t="s">
        <v>22</v>
      </c>
      <c r="D24" s="51" t="s">
        <v>32</v>
      </c>
      <c r="E24" s="16" t="s">
        <v>37</v>
      </c>
      <c r="F24" s="6">
        <f>SUM(G24:I24)</f>
        <v>0</v>
      </c>
      <c r="G24" s="18">
        <v>0</v>
      </c>
      <c r="H24" s="18">
        <v>0</v>
      </c>
      <c r="I24" s="18">
        <v>0</v>
      </c>
    </row>
    <row r="25" spans="1:9" ht="24.75" customHeight="1" x14ac:dyDescent="0.25">
      <c r="A25" s="58"/>
      <c r="B25" s="37"/>
      <c r="C25" s="51"/>
      <c r="D25" s="51"/>
      <c r="E25" s="16" t="s">
        <v>6</v>
      </c>
      <c r="F25" s="6">
        <f>SUM(G25:I25)</f>
        <v>28140.369999999995</v>
      </c>
      <c r="G25" s="18">
        <f>G27</f>
        <v>9756.2499999999982</v>
      </c>
      <c r="H25" s="18">
        <f t="shared" ref="H25:I25" si="8">H27</f>
        <v>9191.91</v>
      </c>
      <c r="I25" s="18">
        <f t="shared" si="8"/>
        <v>9192.2099999999991</v>
      </c>
    </row>
    <row r="26" spans="1:9" ht="24.75" customHeight="1" x14ac:dyDescent="0.25">
      <c r="A26" s="59"/>
      <c r="B26" s="37"/>
      <c r="C26" s="51"/>
      <c r="D26" s="51"/>
      <c r="E26" s="17" t="s">
        <v>38</v>
      </c>
      <c r="F26" s="7">
        <f>SUM(F24:F25)</f>
        <v>28140.369999999995</v>
      </c>
      <c r="G26" s="4">
        <f>SUM(G24:G25)</f>
        <v>9756.2499999999982</v>
      </c>
      <c r="H26" s="4">
        <f t="shared" ref="H26" si="9">SUM(H24:H25)</f>
        <v>9191.91</v>
      </c>
      <c r="I26" s="4">
        <f t="shared" ref="I26" si="10">SUM(I24:I25)</f>
        <v>9192.2099999999991</v>
      </c>
    </row>
    <row r="27" spans="1:9" ht="105.75" customHeight="1" x14ac:dyDescent="0.25">
      <c r="A27" s="14" t="s">
        <v>51</v>
      </c>
      <c r="B27" s="13" t="s">
        <v>33</v>
      </c>
      <c r="C27" s="26" t="s">
        <v>22</v>
      </c>
      <c r="D27" s="16" t="s">
        <v>32</v>
      </c>
      <c r="E27" s="16" t="s">
        <v>6</v>
      </c>
      <c r="F27" s="19">
        <f>SUM(G27:I27)</f>
        <v>28140.369999999995</v>
      </c>
      <c r="G27" s="20">
        <f>9192.13-211.18+393.75+650+16.49-50-230-4.94</f>
        <v>9756.2499999999982</v>
      </c>
      <c r="H27" s="20">
        <v>9191.91</v>
      </c>
      <c r="I27" s="20">
        <v>9192.2099999999991</v>
      </c>
    </row>
    <row r="28" spans="1:9" ht="39.950000000000003" customHeight="1" x14ac:dyDescent="0.25">
      <c r="A28" s="42" t="s">
        <v>24</v>
      </c>
      <c r="B28" s="39" t="s">
        <v>46</v>
      </c>
      <c r="C28" s="28" t="s">
        <v>27</v>
      </c>
      <c r="D28" s="28">
        <v>2021</v>
      </c>
      <c r="E28" s="16" t="s">
        <v>37</v>
      </c>
      <c r="F28" s="7">
        <f>SUM(G28:I28)</f>
        <v>651.6</v>
      </c>
      <c r="G28" s="18">
        <f>G31</f>
        <v>651.6</v>
      </c>
      <c r="H28" s="18">
        <f t="shared" ref="H28:I28" si="11">H31</f>
        <v>0</v>
      </c>
      <c r="I28" s="18">
        <f t="shared" si="11"/>
        <v>0</v>
      </c>
    </row>
    <row r="29" spans="1:9" ht="24" customHeight="1" x14ac:dyDescent="0.25">
      <c r="A29" s="43"/>
      <c r="B29" s="40"/>
      <c r="C29" s="36"/>
      <c r="D29" s="36"/>
      <c r="E29" s="16" t="s">
        <v>6</v>
      </c>
      <c r="F29" s="7">
        <f>SUM(G29:I29)</f>
        <v>741.04</v>
      </c>
      <c r="G29" s="18">
        <f>G32</f>
        <v>741.04</v>
      </c>
      <c r="H29" s="18">
        <f t="shared" ref="H29:I29" si="12">H32</f>
        <v>0</v>
      </c>
      <c r="I29" s="18">
        <f t="shared" si="12"/>
        <v>0</v>
      </c>
    </row>
    <row r="30" spans="1:9" ht="39.950000000000003" customHeight="1" x14ac:dyDescent="0.25">
      <c r="A30" s="44"/>
      <c r="B30" s="41"/>
      <c r="C30" s="29"/>
      <c r="D30" s="29"/>
      <c r="E30" s="17" t="s">
        <v>38</v>
      </c>
      <c r="F30" s="7">
        <f>SUM(F28:F29)</f>
        <v>1392.6399999999999</v>
      </c>
      <c r="G30" s="4">
        <f>SUM(G28:G29)</f>
        <v>1392.6399999999999</v>
      </c>
      <c r="H30" s="4">
        <f t="shared" ref="H30" si="13">SUM(H28:H29)</f>
        <v>0</v>
      </c>
      <c r="I30" s="4">
        <f t="shared" ref="I30" si="14">SUM(I28:I29)</f>
        <v>0</v>
      </c>
    </row>
    <row r="31" spans="1:9" ht="26.25" customHeight="1" x14ac:dyDescent="0.25">
      <c r="A31" s="55" t="s">
        <v>25</v>
      </c>
      <c r="B31" s="54" t="s">
        <v>30</v>
      </c>
      <c r="C31" s="28" t="s">
        <v>27</v>
      </c>
      <c r="D31" s="28">
        <v>2021</v>
      </c>
      <c r="E31" s="16" t="s">
        <v>16</v>
      </c>
      <c r="F31" s="19">
        <f>SUM(G31:I31)</f>
        <v>651.6</v>
      </c>
      <c r="G31" s="3">
        <f>406.62+244.98</f>
        <v>651.6</v>
      </c>
      <c r="H31" s="3">
        <v>0</v>
      </c>
      <c r="I31" s="3">
        <v>0</v>
      </c>
    </row>
    <row r="32" spans="1:9" ht="27" customHeight="1" x14ac:dyDescent="0.25">
      <c r="A32" s="55"/>
      <c r="B32" s="54"/>
      <c r="C32" s="36"/>
      <c r="D32" s="36"/>
      <c r="E32" s="16" t="s">
        <v>6</v>
      </c>
      <c r="F32" s="19">
        <f>SUM(G32:I32)</f>
        <v>741.04</v>
      </c>
      <c r="G32" s="3">
        <f>551.54+189.5</f>
        <v>741.04</v>
      </c>
      <c r="H32" s="3">
        <v>0</v>
      </c>
      <c r="I32" s="3">
        <v>0</v>
      </c>
    </row>
    <row r="33" spans="1:9" ht="39.75" customHeight="1" x14ac:dyDescent="0.25">
      <c r="A33" s="42" t="s">
        <v>26</v>
      </c>
      <c r="B33" s="60" t="s">
        <v>28</v>
      </c>
      <c r="C33" s="28" t="s">
        <v>5</v>
      </c>
      <c r="D33" s="28" t="s">
        <v>32</v>
      </c>
      <c r="E33" s="16" t="s">
        <v>37</v>
      </c>
      <c r="F33" s="7">
        <f>SUM(G33:I33)</f>
        <v>0</v>
      </c>
      <c r="G33" s="18">
        <v>0</v>
      </c>
      <c r="H33" s="18">
        <v>0</v>
      </c>
      <c r="I33" s="18">
        <v>0</v>
      </c>
    </row>
    <row r="34" spans="1:9" ht="21.75" customHeight="1" x14ac:dyDescent="0.25">
      <c r="A34" s="43"/>
      <c r="B34" s="61"/>
      <c r="C34" s="36"/>
      <c r="D34" s="36"/>
      <c r="E34" s="16" t="s">
        <v>6</v>
      </c>
      <c r="F34" s="7">
        <f>SUM(G34:I34)</f>
        <v>435.90000000000003</v>
      </c>
      <c r="G34" s="18">
        <f>G36</f>
        <v>145.30000000000001</v>
      </c>
      <c r="H34" s="18">
        <f t="shared" ref="H34:I34" si="15">H36</f>
        <v>145.30000000000001</v>
      </c>
      <c r="I34" s="18">
        <f t="shared" si="15"/>
        <v>145.30000000000001</v>
      </c>
    </row>
    <row r="35" spans="1:9" ht="24.75" customHeight="1" x14ac:dyDescent="0.25">
      <c r="A35" s="44"/>
      <c r="B35" s="62"/>
      <c r="C35" s="29"/>
      <c r="D35" s="29"/>
      <c r="E35" s="17" t="s">
        <v>38</v>
      </c>
      <c r="F35" s="7">
        <f>SUM(F33:F34)</f>
        <v>435.90000000000003</v>
      </c>
      <c r="G35" s="4">
        <f>SUM(G33:G34)</f>
        <v>145.30000000000001</v>
      </c>
      <c r="H35" s="4">
        <f t="shared" ref="H35:I35" si="16">SUM(H33:H34)</f>
        <v>145.30000000000001</v>
      </c>
      <c r="I35" s="4">
        <f t="shared" si="16"/>
        <v>145.30000000000001</v>
      </c>
    </row>
    <row r="36" spans="1:9" ht="60" customHeight="1" x14ac:dyDescent="0.25">
      <c r="A36" s="11" t="s">
        <v>29</v>
      </c>
      <c r="B36" s="10" t="s">
        <v>23</v>
      </c>
      <c r="C36" s="16" t="s">
        <v>5</v>
      </c>
      <c r="D36" s="16" t="s">
        <v>32</v>
      </c>
      <c r="E36" s="16" t="s">
        <v>6</v>
      </c>
      <c r="F36" s="19">
        <f t="shared" ref="F36:F46" si="17">SUM(G36:I36)</f>
        <v>435.90000000000003</v>
      </c>
      <c r="G36" s="3">
        <v>145.30000000000001</v>
      </c>
      <c r="H36" s="3">
        <v>145.30000000000001</v>
      </c>
      <c r="I36" s="3">
        <v>145.30000000000001</v>
      </c>
    </row>
    <row r="37" spans="1:9" ht="23.1" customHeight="1" x14ac:dyDescent="0.25">
      <c r="A37" s="31" t="s">
        <v>54</v>
      </c>
      <c r="B37" s="32"/>
      <c r="C37" s="32"/>
      <c r="D37" s="32"/>
      <c r="E37" s="32"/>
      <c r="F37" s="32"/>
      <c r="G37" s="32"/>
      <c r="H37" s="32"/>
      <c r="I37" s="33"/>
    </row>
    <row r="38" spans="1:9" ht="36" customHeight="1" x14ac:dyDescent="0.25">
      <c r="A38" s="57" t="s">
        <v>49</v>
      </c>
      <c r="B38" s="60" t="s">
        <v>55</v>
      </c>
      <c r="C38" s="51" t="s">
        <v>22</v>
      </c>
      <c r="D38" s="51" t="s">
        <v>32</v>
      </c>
      <c r="E38" s="23" t="s">
        <v>37</v>
      </c>
      <c r="F38" s="6">
        <f>SUM(G38:I38)</f>
        <v>1839.33</v>
      </c>
      <c r="G38" s="18">
        <f>G41</f>
        <v>414.07</v>
      </c>
      <c r="H38" s="18">
        <f t="shared" ref="H38:I38" si="18">H41</f>
        <v>710.85</v>
      </c>
      <c r="I38" s="18">
        <f t="shared" si="18"/>
        <v>714.41</v>
      </c>
    </row>
    <row r="39" spans="1:9" ht="24.75" customHeight="1" x14ac:dyDescent="0.25">
      <c r="A39" s="58"/>
      <c r="B39" s="61"/>
      <c r="C39" s="51"/>
      <c r="D39" s="51"/>
      <c r="E39" s="23" t="s">
        <v>6</v>
      </c>
      <c r="F39" s="6">
        <f>SUM(G39:I39)</f>
        <v>3156.87</v>
      </c>
      <c r="G39" s="18">
        <f>G42+G43</f>
        <v>770.41</v>
      </c>
      <c r="H39" s="18">
        <f t="shared" ref="H39:I39" si="19">H42+H43</f>
        <v>1195.01</v>
      </c>
      <c r="I39" s="18">
        <f t="shared" si="19"/>
        <v>1191.45</v>
      </c>
    </row>
    <row r="40" spans="1:9" ht="24.75" customHeight="1" x14ac:dyDescent="0.25">
      <c r="A40" s="59"/>
      <c r="B40" s="62"/>
      <c r="C40" s="51"/>
      <c r="D40" s="51"/>
      <c r="E40" s="17" t="s">
        <v>38</v>
      </c>
      <c r="F40" s="7">
        <f>SUM(F38:F39)</f>
        <v>4996.2</v>
      </c>
      <c r="G40" s="4">
        <f>SUM(G38:G39)</f>
        <v>1184.48</v>
      </c>
      <c r="H40" s="4">
        <f t="shared" ref="H40:I40" si="20">SUM(H38:H39)</f>
        <v>1905.8600000000001</v>
      </c>
      <c r="I40" s="4">
        <f t="shared" si="20"/>
        <v>1905.8600000000001</v>
      </c>
    </row>
    <row r="41" spans="1:9" ht="27.75" customHeight="1" x14ac:dyDescent="0.25">
      <c r="A41" s="52" t="s">
        <v>50</v>
      </c>
      <c r="B41" s="54" t="s">
        <v>52</v>
      </c>
      <c r="C41" s="51" t="s">
        <v>5</v>
      </c>
      <c r="D41" s="51" t="s">
        <v>32</v>
      </c>
      <c r="E41" s="16" t="s">
        <v>16</v>
      </c>
      <c r="F41" s="19">
        <f>SUM(G41:I41)</f>
        <v>1839.33</v>
      </c>
      <c r="G41" s="3">
        <f>302.45+116.56-4.94</f>
        <v>414.07</v>
      </c>
      <c r="H41" s="20">
        <v>710.85</v>
      </c>
      <c r="I41" s="20">
        <v>714.41</v>
      </c>
    </row>
    <row r="42" spans="1:9" ht="24.75" customHeight="1" x14ac:dyDescent="0.25">
      <c r="A42" s="53"/>
      <c r="B42" s="54"/>
      <c r="C42" s="51"/>
      <c r="D42" s="51"/>
      <c r="E42" s="16" t="s">
        <v>6</v>
      </c>
      <c r="F42" s="19">
        <f>SUM(G42:I42)</f>
        <v>2397.9300000000003</v>
      </c>
      <c r="G42" s="3">
        <f>410.25+66.28+4.94</f>
        <v>481.46999999999997</v>
      </c>
      <c r="H42" s="20">
        <v>960.01</v>
      </c>
      <c r="I42" s="20">
        <v>956.45</v>
      </c>
    </row>
    <row r="43" spans="1:9" ht="39.75" customHeight="1" x14ac:dyDescent="0.25">
      <c r="A43" s="15" t="s">
        <v>56</v>
      </c>
      <c r="B43" s="24" t="s">
        <v>53</v>
      </c>
      <c r="C43" s="16" t="s">
        <v>22</v>
      </c>
      <c r="D43" s="16" t="s">
        <v>32</v>
      </c>
      <c r="E43" s="16" t="s">
        <v>6</v>
      </c>
      <c r="F43" s="19">
        <f>SUM(G43:I43)</f>
        <v>758.94</v>
      </c>
      <c r="G43" s="3">
        <f>235+75.68-21.74</f>
        <v>288.94</v>
      </c>
      <c r="H43" s="3">
        <v>235</v>
      </c>
      <c r="I43" s="3">
        <v>235</v>
      </c>
    </row>
    <row r="44" spans="1:9" ht="18.75" customHeight="1" x14ac:dyDescent="0.25">
      <c r="A44" s="56" t="s">
        <v>41</v>
      </c>
      <c r="B44" s="56"/>
      <c r="C44" s="56"/>
      <c r="D44" s="56"/>
      <c r="E44" s="56"/>
      <c r="F44" s="5">
        <f t="shared" ref="F44" si="21">SUM(G44:I44)</f>
        <v>35605.81</v>
      </c>
      <c r="G44" s="5">
        <f>G12+G21+G26+G30+G35+G40</f>
        <v>12780.869999999997</v>
      </c>
      <c r="H44" s="5">
        <f t="shared" ref="H44:I44" si="22">H12+H21+H26+H30+H35+H40</f>
        <v>11412.32</v>
      </c>
      <c r="I44" s="5">
        <f t="shared" si="22"/>
        <v>11412.619999999999</v>
      </c>
    </row>
    <row r="45" spans="1:9" ht="17.100000000000001" customHeight="1" x14ac:dyDescent="0.25">
      <c r="A45" s="50" t="s">
        <v>42</v>
      </c>
      <c r="B45" s="50"/>
      <c r="C45" s="50"/>
      <c r="D45" s="50"/>
      <c r="E45" s="50"/>
      <c r="F45" s="6">
        <f t="shared" si="17"/>
        <v>2490.9299999999998</v>
      </c>
      <c r="G45" s="6">
        <f>G10+G19+G24+G28+G33+G38</f>
        <v>1065.67</v>
      </c>
      <c r="H45" s="6">
        <f t="shared" ref="H45:I45" si="23">H10+H19+H24+H28+H33+H38</f>
        <v>710.85</v>
      </c>
      <c r="I45" s="6">
        <f t="shared" si="23"/>
        <v>714.41</v>
      </c>
    </row>
    <row r="46" spans="1:9" ht="17.100000000000001" customHeight="1" x14ac:dyDescent="0.25">
      <c r="A46" s="50" t="s">
        <v>43</v>
      </c>
      <c r="B46" s="50"/>
      <c r="C46" s="50"/>
      <c r="D46" s="50"/>
      <c r="E46" s="50"/>
      <c r="F46" s="6">
        <f t="shared" si="17"/>
        <v>33114.879999999997</v>
      </c>
      <c r="G46" s="6">
        <f>G11+G20+G25+G29+G34+G39</f>
        <v>11715.199999999997</v>
      </c>
      <c r="H46" s="6">
        <f t="shared" ref="H46:I46" si="24">H11+H20+H25+H29+H34+H39</f>
        <v>10701.47</v>
      </c>
      <c r="I46" s="6">
        <f t="shared" si="24"/>
        <v>10698.21</v>
      </c>
    </row>
  </sheetData>
  <mergeCells count="54">
    <mergeCell ref="A44:E44"/>
    <mergeCell ref="A38:A40"/>
    <mergeCell ref="A24:A26"/>
    <mergeCell ref="C24:C26"/>
    <mergeCell ref="D24:D26"/>
    <mergeCell ref="B38:B40"/>
    <mergeCell ref="C38:C40"/>
    <mergeCell ref="D38:D40"/>
    <mergeCell ref="A37:I37"/>
    <mergeCell ref="D28:D30"/>
    <mergeCell ref="B33:B35"/>
    <mergeCell ref="A33:A35"/>
    <mergeCell ref="C33:C35"/>
    <mergeCell ref="D33:D35"/>
    <mergeCell ref="D31:D32"/>
    <mergeCell ref="A28:A30"/>
    <mergeCell ref="B28:B30"/>
    <mergeCell ref="C28:C30"/>
    <mergeCell ref="A46:E46"/>
    <mergeCell ref="C5:C7"/>
    <mergeCell ref="C41:C42"/>
    <mergeCell ref="A45:E45"/>
    <mergeCell ref="A41:A42"/>
    <mergeCell ref="B41:B42"/>
    <mergeCell ref="D41:D42"/>
    <mergeCell ref="A5:A7"/>
    <mergeCell ref="B5:B7"/>
    <mergeCell ref="D5:D7"/>
    <mergeCell ref="A31:A32"/>
    <mergeCell ref="B31:B32"/>
    <mergeCell ref="A23:I23"/>
    <mergeCell ref="D10:D12"/>
    <mergeCell ref="A18:I18"/>
    <mergeCell ref="C31:C32"/>
    <mergeCell ref="B24:B26"/>
    <mergeCell ref="A2:I2"/>
    <mergeCell ref="B10:B12"/>
    <mergeCell ref="A10:A12"/>
    <mergeCell ref="C10:C12"/>
    <mergeCell ref="F5:I5"/>
    <mergeCell ref="G6:I6"/>
    <mergeCell ref="B19:B21"/>
    <mergeCell ref="A19:A21"/>
    <mergeCell ref="C19:C21"/>
    <mergeCell ref="D19:D21"/>
    <mergeCell ref="F6:F7"/>
    <mergeCell ref="A16:A17"/>
    <mergeCell ref="B16:B17"/>
    <mergeCell ref="A3:I3"/>
    <mergeCell ref="D16:D17"/>
    <mergeCell ref="E5:E7"/>
    <mergeCell ref="A8:I8"/>
    <mergeCell ref="A9:I9"/>
    <mergeCell ref="C16:C17"/>
  </mergeCells>
  <pageMargins left="0.59055118110236227" right="0.31496062992125984" top="0.62992125984251968" bottom="0.62992125984251968" header="0.31496062992125984" footer="0.31496062992125984"/>
  <pageSetup paperSize="9" scale="7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3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В. Борисова</dc:creator>
  <cp:lastModifiedBy>Людмила В. Сорокина</cp:lastModifiedBy>
  <cp:lastPrinted>2021-09-21T17:02:09Z</cp:lastPrinted>
  <dcterms:created xsi:type="dcterms:W3CDTF">2017-05-24T17:50:46Z</dcterms:created>
  <dcterms:modified xsi:type="dcterms:W3CDTF">2021-09-27T13:05:34Z</dcterms:modified>
</cp:coreProperties>
</file>