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Раздел 3" sheetId="1" r:id="rId1"/>
    <sheet name="Лист1" sheetId="2" r:id="rId2"/>
  </sheets>
  <definedNames>
    <definedName name="_xlnm.Print_Titles" localSheetId="0">'Раздел 3'!$3:$5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1" i="1"/>
  <c r="G13" i="1"/>
  <c r="G14" i="1"/>
  <c r="G12" i="1"/>
  <c r="G11" i="1"/>
  <c r="G9" i="1" l="1"/>
  <c r="F14" i="1"/>
  <c r="G28" i="1" l="1"/>
  <c r="I23" i="1" l="1"/>
  <c r="H23" i="1"/>
  <c r="H25" i="1" s="1"/>
  <c r="G23" i="1"/>
  <c r="I24" i="1"/>
  <c r="I25" i="1" s="1"/>
  <c r="H24" i="1"/>
  <c r="G24" i="1"/>
  <c r="I19" i="1"/>
  <c r="H19" i="1"/>
  <c r="G19" i="1"/>
  <c r="I8" i="1"/>
  <c r="H8" i="1"/>
  <c r="H30" i="1" s="1"/>
  <c r="G8" i="1"/>
  <c r="I9" i="1"/>
  <c r="H9" i="1"/>
  <c r="F27" i="1"/>
  <c r="F26" i="1"/>
  <c r="H31" i="1" l="1"/>
  <c r="I30" i="1"/>
  <c r="F23" i="1"/>
  <c r="F24" i="1"/>
  <c r="I31" i="1"/>
  <c r="G30" i="1"/>
  <c r="G31" i="1"/>
  <c r="G25" i="1"/>
  <c r="F25" i="1" l="1"/>
  <c r="F16" i="1"/>
  <c r="F11" i="1"/>
  <c r="F18" i="1" l="1"/>
  <c r="H10" i="1"/>
  <c r="F9" i="1"/>
  <c r="G10" i="1"/>
  <c r="I10" i="1"/>
  <c r="G20" i="1" l="1"/>
  <c r="G29" i="1" s="1"/>
  <c r="H20" i="1" l="1"/>
  <c r="H29" i="1" s="1"/>
  <c r="F19" i="1"/>
  <c r="F20" i="1" s="1"/>
  <c r="I20" i="1"/>
  <c r="I29" i="1" s="1"/>
  <c r="F15" i="1"/>
  <c r="F13" i="1" l="1"/>
  <c r="F21" i="1" l="1"/>
  <c r="F12" i="1" l="1"/>
  <c r="F28" i="1" l="1"/>
  <c r="F31" i="1" l="1"/>
  <c r="F8" i="1" l="1"/>
  <c r="F10" i="1" s="1"/>
  <c r="F30" i="1" l="1"/>
  <c r="F29" i="1" l="1"/>
</calcChain>
</file>

<file path=xl/sharedStrings.xml><?xml version="1.0" encoding="utf-8"?>
<sst xmlns="http://schemas.openxmlformats.org/spreadsheetml/2006/main" count="79" uniqueCount="44">
  <si>
    <t>Цель, задачи, основные мероприятия</t>
  </si>
  <si>
    <t>Объемы финансирования по источникам (тыс. руб.)</t>
  </si>
  <si>
    <t>всего</t>
  </si>
  <si>
    <t>в т. ч. по годам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</si>
  <si>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</si>
  <si>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</si>
  <si>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</si>
  <si>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</si>
  <si>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</si>
  <si>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1.3.</t>
  </si>
  <si>
    <t>1.4.</t>
  </si>
  <si>
    <t>2.</t>
  </si>
  <si>
    <t>2.1.</t>
  </si>
  <si>
    <t>3.</t>
  </si>
  <si>
    <t>Областной бюджет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</si>
  <si>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</si>
  <si>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t>Исполнитель</t>
  </si>
  <si>
    <t>№ 
п.п.</t>
  </si>
  <si>
    <t>Консервация (расконсервация), снос, демонтаж муниципального имущества</t>
  </si>
  <si>
    <t>2021-2023</t>
  </si>
  <si>
    <t>1.2.</t>
  </si>
  <si>
    <t>Срок исполнения
(по годам)</t>
  </si>
  <si>
    <t>Источники финансирования
(*)</t>
  </si>
  <si>
    <t>Областной, федеральный бюджет</t>
  </si>
  <si>
    <t>Итого за счет всех источников</t>
  </si>
  <si>
    <r>
      <t xml:space="preserve">Основное мероприятие 1. 
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</si>
  <si>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t>Всего финансирование, в т.ч. по источникам:</t>
  </si>
  <si>
    <t xml:space="preserve"> - областной, федеральный бюджет</t>
  </si>
  <si>
    <t xml:space="preserve"> - местный бюджет</t>
  </si>
  <si>
    <t>Раздел 3. Перечень основных подпрограмных мероприятий</t>
  </si>
  <si>
    <t>Осуществление структурных преобразований, обеспечивающих сокращение избыточной  части сектора экономики МО г.п.Кандалакша Кандалакшского района путем приватизации имущества</t>
  </si>
  <si>
    <r>
      <t xml:space="preserve">Основное мероприятие 2.
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
 в том числе:</t>
    </r>
  </si>
  <si>
    <t>Формирование уставного фонда муниципальных унитарных предприятий</t>
  </si>
  <si>
    <t>Содержание, ремонт и учет имущества муниципального образования г.п.Кандалакша, в том числе расходы на приобретение права муниципальной собственности, расходы по оптимизации рабочих процессов, а также расходы по прочим обязательствам, возникающим при осуществлении функций по управлению и распоряжению муниципальным имуществом</t>
  </si>
  <si>
    <r>
      <t>Задача 3.</t>
    </r>
    <r>
      <rPr>
        <sz val="10"/>
        <color theme="1"/>
        <rFont val="Times New Roman"/>
        <family val="1"/>
        <charset val="204"/>
      </rPr>
      <t xml:space="preserve"> Исполнение обязательств по уплате взносов на капитальный ремонт общего имущества в многоквартирных домах</t>
    </r>
  </si>
  <si>
    <t>Оплата взносов на капитальный ремонт за муниципальный жилой фонд</t>
  </si>
  <si>
    <t>3.1.</t>
  </si>
  <si>
    <t>3.2.</t>
  </si>
  <si>
    <t>Оплата взносов на капитальный ремонт за муниципальные нежилые помещения в многоквартирных домах</t>
  </si>
  <si>
    <r>
      <t>Задача 2.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имущества муниципального образования городское поселение Кандалакша</t>
    </r>
  </si>
  <si>
    <t xml:space="preserve">Цель. Повышение эффективности управления муниципальным имуществом муниципального образования городское поселение Кандалакша 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</si>
  <si>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3.
</t>
    </r>
    <r>
      <rPr>
        <b/>
        <sz val="10"/>
        <color theme="1"/>
        <rFont val="Times New Roman"/>
        <family val="1"/>
        <charset val="204"/>
      </rPr>
      <t>Расходы бюджета по уплате взносов на капитальный ремонт общего имущества в многоквартирных домах, в том числе:</t>
    </r>
  </si>
  <si>
    <t>1.3.1.</t>
  </si>
  <si>
    <t>Подмероприятие
Уставной фонд МУП "ТеплоВодоСнабжение"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</si>
</sst>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0" xfId="0" applyFill="1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20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523875</xdr:colOff>
      <xdr:row>20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41045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523875</xdr:colOff>
      <xdr:row>20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41045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G31" sqref="G31"/>
    </sheetView>
  </sheetViews>
  <sheetFormatPr defaultRowHeight="15" x14ac:dyDescent="0.25"/>
  <cols>
    <col min="1" max="1" width="5.42578125" style="1" customWidth="1"/>
    <col min="2" max="2" width="35.140625" style="1" customWidth="1"/>
    <col min="3" max="3" width="14.140625" style="1" customWidth="1"/>
    <col min="4" max="4" width="11.28515625" style="1" customWidth="1"/>
    <col min="5" max="5" width="15.85546875" style="1" customWidth="1"/>
    <col min="6" max="9" width="10.7109375" style="1" customWidth="1"/>
  </cols>
  <sheetData>
    <row r="1" spans="1:9" s="22" customFormat="1" ht="24.75" customHeight="1" x14ac:dyDescent="0.25">
      <c r="A1" s="27" t="s">
        <v>29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 x14ac:dyDescent="0.25"/>
    <row r="3" spans="1:9" ht="18" customHeight="1" x14ac:dyDescent="0.25">
      <c r="A3" s="49" t="s">
        <v>17</v>
      </c>
      <c r="B3" s="49" t="s">
        <v>0</v>
      </c>
      <c r="C3" s="49" t="s">
        <v>16</v>
      </c>
      <c r="D3" s="49" t="s">
        <v>21</v>
      </c>
      <c r="E3" s="49" t="s">
        <v>22</v>
      </c>
      <c r="F3" s="49" t="s">
        <v>1</v>
      </c>
      <c r="G3" s="49"/>
      <c r="H3" s="49"/>
      <c r="I3" s="49"/>
    </row>
    <row r="4" spans="1:9" ht="17.25" customHeight="1" x14ac:dyDescent="0.25">
      <c r="A4" s="49"/>
      <c r="B4" s="49"/>
      <c r="C4" s="49"/>
      <c r="D4" s="49"/>
      <c r="E4" s="49"/>
      <c r="F4" s="42" t="s">
        <v>2</v>
      </c>
      <c r="G4" s="42" t="s">
        <v>3</v>
      </c>
      <c r="H4" s="42"/>
      <c r="I4" s="42"/>
    </row>
    <row r="5" spans="1:9" ht="17.25" customHeight="1" x14ac:dyDescent="0.25">
      <c r="A5" s="49"/>
      <c r="B5" s="49"/>
      <c r="C5" s="49"/>
      <c r="D5" s="49"/>
      <c r="E5" s="49"/>
      <c r="F5" s="42"/>
      <c r="G5" s="8">
        <v>2021</v>
      </c>
      <c r="H5" s="8">
        <v>2022</v>
      </c>
      <c r="I5" s="8">
        <v>2023</v>
      </c>
    </row>
    <row r="6" spans="1:9" ht="23.1" customHeight="1" x14ac:dyDescent="0.25">
      <c r="A6" s="52" t="s">
        <v>40</v>
      </c>
      <c r="B6" s="53"/>
      <c r="C6" s="53"/>
      <c r="D6" s="53"/>
      <c r="E6" s="53"/>
      <c r="F6" s="53"/>
      <c r="G6" s="53"/>
      <c r="H6" s="53"/>
      <c r="I6" s="54"/>
    </row>
    <row r="7" spans="1:9" ht="22.5" customHeight="1" x14ac:dyDescent="0.25">
      <c r="A7" s="52" t="s">
        <v>15</v>
      </c>
      <c r="B7" s="53"/>
      <c r="C7" s="53"/>
      <c r="D7" s="53"/>
      <c r="E7" s="53"/>
      <c r="F7" s="53"/>
      <c r="G7" s="53"/>
      <c r="H7" s="53"/>
      <c r="I7" s="54"/>
    </row>
    <row r="8" spans="1:9" ht="36" x14ac:dyDescent="0.25">
      <c r="A8" s="31" t="s">
        <v>4</v>
      </c>
      <c r="B8" s="28" t="s">
        <v>25</v>
      </c>
      <c r="C8" s="34" t="s">
        <v>5</v>
      </c>
      <c r="D8" s="34" t="s">
        <v>19</v>
      </c>
      <c r="E8" s="15" t="s">
        <v>23</v>
      </c>
      <c r="F8" s="6">
        <f t="shared" ref="F8:F15" si="0">SUM(G8:I8)</f>
        <v>0</v>
      </c>
      <c r="G8" s="17">
        <f>G15</f>
        <v>0</v>
      </c>
      <c r="H8" s="17">
        <f t="shared" ref="H8:I8" si="1">H15</f>
        <v>0</v>
      </c>
      <c r="I8" s="17">
        <f t="shared" si="1"/>
        <v>0</v>
      </c>
    </row>
    <row r="9" spans="1:9" ht="24.75" customHeight="1" x14ac:dyDescent="0.25">
      <c r="A9" s="32"/>
      <c r="B9" s="29"/>
      <c r="C9" s="35"/>
      <c r="D9" s="35"/>
      <c r="E9" s="15" t="s">
        <v>6</v>
      </c>
      <c r="F9" s="6">
        <f>SUM(G9:I9)</f>
        <v>620</v>
      </c>
      <c r="G9" s="17">
        <f>G11+G12+G13+G16</f>
        <v>120</v>
      </c>
      <c r="H9" s="17">
        <f t="shared" ref="H9:I9" si="2">H11+H12+H13+H16</f>
        <v>250</v>
      </c>
      <c r="I9" s="17">
        <f t="shared" si="2"/>
        <v>250</v>
      </c>
    </row>
    <row r="10" spans="1:9" ht="24" x14ac:dyDescent="0.25">
      <c r="A10" s="33"/>
      <c r="B10" s="30"/>
      <c r="C10" s="36"/>
      <c r="D10" s="36"/>
      <c r="E10" s="16" t="s">
        <v>24</v>
      </c>
      <c r="F10" s="7">
        <f>SUM(F8:F9)</f>
        <v>620</v>
      </c>
      <c r="G10" s="4">
        <f>SUM(G8:G9)</f>
        <v>120</v>
      </c>
      <c r="H10" s="4">
        <f t="shared" ref="H10:I10" si="3">SUM(H8:H9)</f>
        <v>250</v>
      </c>
      <c r="I10" s="4">
        <f t="shared" si="3"/>
        <v>250</v>
      </c>
    </row>
    <row r="11" spans="1:9" ht="39.75" customHeight="1" x14ac:dyDescent="0.25">
      <c r="A11" s="9" t="s">
        <v>7</v>
      </c>
      <c r="B11" s="2" t="s">
        <v>8</v>
      </c>
      <c r="C11" s="15" t="s">
        <v>5</v>
      </c>
      <c r="D11" s="15" t="s">
        <v>19</v>
      </c>
      <c r="E11" s="15" t="s">
        <v>6</v>
      </c>
      <c r="F11" s="18">
        <f t="shared" si="0"/>
        <v>250</v>
      </c>
      <c r="G11" s="19">
        <f>100-50</f>
        <v>50</v>
      </c>
      <c r="H11" s="19">
        <v>100</v>
      </c>
      <c r="I11" s="19">
        <v>100</v>
      </c>
    </row>
    <row r="12" spans="1:9" ht="63" customHeight="1" x14ac:dyDescent="0.25">
      <c r="A12" s="9" t="s">
        <v>20</v>
      </c>
      <c r="B12" s="2" t="s">
        <v>30</v>
      </c>
      <c r="C12" s="15" t="s">
        <v>5</v>
      </c>
      <c r="D12" s="15" t="s">
        <v>19</v>
      </c>
      <c r="E12" s="15" t="s">
        <v>6</v>
      </c>
      <c r="F12" s="18">
        <f t="shared" si="0"/>
        <v>370</v>
      </c>
      <c r="G12" s="19">
        <f>150-80</f>
        <v>70</v>
      </c>
      <c r="H12" s="19">
        <v>150</v>
      </c>
      <c r="I12" s="19">
        <v>150</v>
      </c>
    </row>
    <row r="13" spans="1:9" ht="26.25" customHeight="1" x14ac:dyDescent="0.25">
      <c r="A13" s="9" t="s">
        <v>9</v>
      </c>
      <c r="B13" s="2" t="s">
        <v>32</v>
      </c>
      <c r="C13" s="15" t="s">
        <v>5</v>
      </c>
      <c r="D13" s="15" t="s">
        <v>19</v>
      </c>
      <c r="E13" s="15" t="s">
        <v>6</v>
      </c>
      <c r="F13" s="18">
        <f t="shared" si="0"/>
        <v>0</v>
      </c>
      <c r="G13" s="19">
        <f>1183-100-1083</f>
        <v>0</v>
      </c>
      <c r="H13" s="19">
        <v>0</v>
      </c>
      <c r="I13" s="19">
        <v>0</v>
      </c>
    </row>
    <row r="14" spans="1:9" ht="26.25" customHeight="1" x14ac:dyDescent="0.25">
      <c r="A14" s="26" t="s">
        <v>42</v>
      </c>
      <c r="B14" s="25" t="s">
        <v>43</v>
      </c>
      <c r="C14" s="24" t="s">
        <v>5</v>
      </c>
      <c r="D14" s="24" t="s">
        <v>19</v>
      </c>
      <c r="E14" s="24" t="s">
        <v>6</v>
      </c>
      <c r="F14" s="18">
        <f t="shared" si="0"/>
        <v>0</v>
      </c>
      <c r="G14" s="19">
        <f>1083-1083</f>
        <v>0</v>
      </c>
      <c r="H14" s="19">
        <v>0</v>
      </c>
      <c r="I14" s="19">
        <v>0</v>
      </c>
    </row>
    <row r="15" spans="1:9" s="10" customFormat="1" ht="23.25" customHeight="1" x14ac:dyDescent="0.25">
      <c r="A15" s="43" t="s">
        <v>10</v>
      </c>
      <c r="B15" s="45" t="s">
        <v>18</v>
      </c>
      <c r="C15" s="47" t="s">
        <v>5</v>
      </c>
      <c r="D15" s="34" t="s">
        <v>19</v>
      </c>
      <c r="E15" s="15" t="s">
        <v>14</v>
      </c>
      <c r="F15" s="18">
        <f t="shared" si="0"/>
        <v>0</v>
      </c>
      <c r="G15" s="20">
        <v>0</v>
      </c>
      <c r="H15" s="20">
        <v>0</v>
      </c>
      <c r="I15" s="20">
        <v>0</v>
      </c>
    </row>
    <row r="16" spans="1:9" s="10" customFormat="1" ht="26.25" customHeight="1" x14ac:dyDescent="0.25">
      <c r="A16" s="44"/>
      <c r="B16" s="46"/>
      <c r="C16" s="48"/>
      <c r="D16" s="36"/>
      <c r="E16" s="15" t="s">
        <v>6</v>
      </c>
      <c r="F16" s="18">
        <f t="shared" ref="F16" si="4">SUM(G16:I16)</f>
        <v>0</v>
      </c>
      <c r="G16" s="20">
        <v>0</v>
      </c>
      <c r="H16" s="20">
        <v>0</v>
      </c>
      <c r="I16" s="20">
        <v>0</v>
      </c>
    </row>
    <row r="17" spans="1:9" ht="26.25" customHeight="1" x14ac:dyDescent="0.25">
      <c r="A17" s="52" t="s">
        <v>39</v>
      </c>
      <c r="B17" s="53"/>
      <c r="C17" s="53"/>
      <c r="D17" s="53"/>
      <c r="E17" s="53"/>
      <c r="F17" s="53"/>
      <c r="G17" s="53"/>
      <c r="H17" s="53"/>
      <c r="I17" s="54"/>
    </row>
    <row r="18" spans="1:9" ht="36" customHeight="1" x14ac:dyDescent="0.25">
      <c r="A18" s="38" t="s">
        <v>11</v>
      </c>
      <c r="B18" s="37" t="s">
        <v>31</v>
      </c>
      <c r="C18" s="41" t="s">
        <v>5</v>
      </c>
      <c r="D18" s="41" t="s">
        <v>19</v>
      </c>
      <c r="E18" s="15" t="s">
        <v>23</v>
      </c>
      <c r="F18" s="6">
        <f>SUM(G18:I18)</f>
        <v>0</v>
      </c>
      <c r="G18" s="17">
        <v>0</v>
      </c>
      <c r="H18" s="17">
        <v>0</v>
      </c>
      <c r="I18" s="17">
        <v>0</v>
      </c>
    </row>
    <row r="19" spans="1:9" ht="24.75" customHeight="1" x14ac:dyDescent="0.25">
      <c r="A19" s="39"/>
      <c r="B19" s="37"/>
      <c r="C19" s="41"/>
      <c r="D19" s="41"/>
      <c r="E19" s="15" t="s">
        <v>6</v>
      </c>
      <c r="F19" s="6">
        <f>SUM(G19:I19)</f>
        <v>22125.839999999997</v>
      </c>
      <c r="G19" s="17">
        <f>G21</f>
        <v>10315.599999999999</v>
      </c>
      <c r="H19" s="17">
        <f t="shared" ref="H19:I19" si="5">H21</f>
        <v>5905.12</v>
      </c>
      <c r="I19" s="17">
        <f t="shared" si="5"/>
        <v>5905.12</v>
      </c>
    </row>
    <row r="20" spans="1:9" ht="24.75" customHeight="1" x14ac:dyDescent="0.25">
      <c r="A20" s="40"/>
      <c r="B20" s="37"/>
      <c r="C20" s="41"/>
      <c r="D20" s="41"/>
      <c r="E20" s="16" t="s">
        <v>24</v>
      </c>
      <c r="F20" s="7">
        <f>SUM(F18:F19)</f>
        <v>22125.839999999997</v>
      </c>
      <c r="G20" s="4">
        <f>SUM(G18:G19)</f>
        <v>10315.599999999999</v>
      </c>
      <c r="H20" s="4">
        <f t="shared" ref="H20" si="6">SUM(H18:H19)</f>
        <v>5905.12</v>
      </c>
      <c r="I20" s="4">
        <f t="shared" ref="I20" si="7">SUM(I18:I19)</f>
        <v>5905.12</v>
      </c>
    </row>
    <row r="21" spans="1:9" ht="114.75" customHeight="1" x14ac:dyDescent="0.25">
      <c r="A21" s="12" t="s">
        <v>12</v>
      </c>
      <c r="B21" s="11" t="s">
        <v>33</v>
      </c>
      <c r="C21" s="23" t="s">
        <v>5</v>
      </c>
      <c r="D21" s="15" t="s">
        <v>19</v>
      </c>
      <c r="E21" s="15" t="s">
        <v>6</v>
      </c>
      <c r="F21" s="18">
        <f>SUM(G21:I21)</f>
        <v>22125.839999999997</v>
      </c>
      <c r="G21" s="19">
        <f>5905.12+3393.43-100+1000-12.95+130</f>
        <v>10315.599999999999</v>
      </c>
      <c r="H21" s="19">
        <v>5905.12</v>
      </c>
      <c r="I21" s="19">
        <v>5905.12</v>
      </c>
    </row>
    <row r="22" spans="1:9" ht="23.1" customHeight="1" x14ac:dyDescent="0.25">
      <c r="A22" s="52" t="s">
        <v>34</v>
      </c>
      <c r="B22" s="53"/>
      <c r="C22" s="53"/>
      <c r="D22" s="53"/>
      <c r="E22" s="53"/>
      <c r="F22" s="53"/>
      <c r="G22" s="53"/>
      <c r="H22" s="53"/>
      <c r="I22" s="54"/>
    </row>
    <row r="23" spans="1:9" ht="39.75" customHeight="1" x14ac:dyDescent="0.25">
      <c r="A23" s="31" t="s">
        <v>13</v>
      </c>
      <c r="B23" s="57" t="s">
        <v>41</v>
      </c>
      <c r="C23" s="34" t="s">
        <v>5</v>
      </c>
      <c r="D23" s="34" t="s">
        <v>19</v>
      </c>
      <c r="E23" s="21" t="s">
        <v>23</v>
      </c>
      <c r="F23" s="7">
        <f>SUM(G23:I23)</f>
        <v>6530.87</v>
      </c>
      <c r="G23" s="17">
        <f>G26</f>
        <v>2794.03</v>
      </c>
      <c r="H23" s="17">
        <f t="shared" ref="H23:I23" si="8">H26</f>
        <v>1863.76</v>
      </c>
      <c r="I23" s="17">
        <f t="shared" si="8"/>
        <v>1873.08</v>
      </c>
    </row>
    <row r="24" spans="1:9" ht="21.75" customHeight="1" x14ac:dyDescent="0.25">
      <c r="A24" s="32"/>
      <c r="B24" s="58"/>
      <c r="C24" s="35"/>
      <c r="D24" s="35"/>
      <c r="E24" s="21" t="s">
        <v>6</v>
      </c>
      <c r="F24" s="7">
        <f>SUM(G24:I24)</f>
        <v>11102.682869999999</v>
      </c>
      <c r="G24" s="17">
        <f>G27+G28</f>
        <v>4790.9861299999993</v>
      </c>
      <c r="H24" s="17">
        <f t="shared" ref="H24:I24" si="9">H27+H28</f>
        <v>3155.8483700000002</v>
      </c>
      <c r="I24" s="17">
        <f t="shared" si="9"/>
        <v>3155.8483700000002</v>
      </c>
    </row>
    <row r="25" spans="1:9" ht="24.75" customHeight="1" x14ac:dyDescent="0.25">
      <c r="A25" s="33"/>
      <c r="B25" s="59"/>
      <c r="C25" s="36"/>
      <c r="D25" s="36"/>
      <c r="E25" s="16" t="s">
        <v>24</v>
      </c>
      <c r="F25" s="7">
        <f>SUM(F23:F24)</f>
        <v>17633.55287</v>
      </c>
      <c r="G25" s="4">
        <f>SUM(G23:G24)</f>
        <v>7585.01613</v>
      </c>
      <c r="H25" s="4">
        <f t="shared" ref="H25:I25" si="10">SUM(H23:H24)</f>
        <v>5019.6083699999999</v>
      </c>
      <c r="I25" s="4">
        <f t="shared" si="10"/>
        <v>5028.9283699999996</v>
      </c>
    </row>
    <row r="26" spans="1:9" ht="26.25" customHeight="1" x14ac:dyDescent="0.25">
      <c r="A26" s="55" t="s">
        <v>36</v>
      </c>
      <c r="B26" s="56" t="s">
        <v>35</v>
      </c>
      <c r="C26" s="34" t="s">
        <v>5</v>
      </c>
      <c r="D26" s="34" t="s">
        <v>19</v>
      </c>
      <c r="E26" s="21" t="s">
        <v>14</v>
      </c>
      <c r="F26" s="18">
        <f>SUM(G26:I26)</f>
        <v>6530.87</v>
      </c>
      <c r="G26" s="3">
        <f>1859.08+947.9-12.95</f>
        <v>2794.03</v>
      </c>
      <c r="H26" s="3">
        <v>1863.76</v>
      </c>
      <c r="I26" s="3">
        <v>1873.08</v>
      </c>
    </row>
    <row r="27" spans="1:9" ht="27" customHeight="1" x14ac:dyDescent="0.25">
      <c r="A27" s="55"/>
      <c r="B27" s="56"/>
      <c r="C27" s="35"/>
      <c r="D27" s="35"/>
      <c r="E27" s="21" t="s">
        <v>6</v>
      </c>
      <c r="F27" s="18">
        <f>SUM(G27:I27)</f>
        <v>8738.8649499999992</v>
      </c>
      <c r="G27" s="3">
        <f>2480.87285+2414.7264-1131.43+12.95</f>
        <v>3777.1192499999997</v>
      </c>
      <c r="H27" s="3">
        <v>2480.8728500000002</v>
      </c>
      <c r="I27" s="3">
        <v>2480.8728500000002</v>
      </c>
    </row>
    <row r="28" spans="1:9" ht="39.75" customHeight="1" x14ac:dyDescent="0.25">
      <c r="A28" s="14" t="s">
        <v>37</v>
      </c>
      <c r="B28" s="13" t="s">
        <v>38</v>
      </c>
      <c r="C28" s="15" t="s">
        <v>5</v>
      </c>
      <c r="D28" s="15" t="s">
        <v>19</v>
      </c>
      <c r="E28" s="15" t="s">
        <v>6</v>
      </c>
      <c r="F28" s="18">
        <f t="shared" ref="F28:F31" si="11">SUM(G28:I28)</f>
        <v>2363.81792</v>
      </c>
      <c r="G28" s="3">
        <f>674.97552+337.48976+1.4016</f>
        <v>1013.8668799999999</v>
      </c>
      <c r="H28" s="3">
        <v>674.97551999999996</v>
      </c>
      <c r="I28" s="3">
        <v>674.97551999999996</v>
      </c>
    </row>
    <row r="29" spans="1:9" ht="18.75" customHeight="1" x14ac:dyDescent="0.25">
      <c r="A29" s="51" t="s">
        <v>26</v>
      </c>
      <c r="B29" s="51"/>
      <c r="C29" s="51"/>
      <c r="D29" s="51"/>
      <c r="E29" s="51"/>
      <c r="F29" s="5">
        <f t="shared" si="11"/>
        <v>40379.392869999996</v>
      </c>
      <c r="G29" s="5">
        <f>G10+G20+G25</f>
        <v>18020.616129999999</v>
      </c>
      <c r="H29" s="5">
        <f t="shared" ref="H29:I29" si="12">H10+H20+H25</f>
        <v>11174.728370000001</v>
      </c>
      <c r="I29" s="5">
        <f t="shared" si="12"/>
        <v>11184.04837</v>
      </c>
    </row>
    <row r="30" spans="1:9" ht="17.100000000000001" customHeight="1" x14ac:dyDescent="0.25">
      <c r="A30" s="50" t="s">
        <v>27</v>
      </c>
      <c r="B30" s="50"/>
      <c r="C30" s="50"/>
      <c r="D30" s="50"/>
      <c r="E30" s="50"/>
      <c r="F30" s="6">
        <f t="shared" si="11"/>
        <v>6530.87</v>
      </c>
      <c r="G30" s="6">
        <f>G8+G18+G23</f>
        <v>2794.03</v>
      </c>
      <c r="H30" s="6">
        <f t="shared" ref="H30:I30" si="13">H8+H18+H23</f>
        <v>1863.76</v>
      </c>
      <c r="I30" s="6">
        <f t="shared" si="13"/>
        <v>1873.08</v>
      </c>
    </row>
    <row r="31" spans="1:9" ht="17.100000000000001" customHeight="1" x14ac:dyDescent="0.25">
      <c r="A31" s="50" t="s">
        <v>28</v>
      </c>
      <c r="B31" s="50"/>
      <c r="C31" s="50"/>
      <c r="D31" s="50"/>
      <c r="E31" s="50"/>
      <c r="F31" s="6">
        <f t="shared" si="11"/>
        <v>33848.522870000001</v>
      </c>
      <c r="G31" s="6">
        <f>G9+G19+G24</f>
        <v>15226.586129999998</v>
      </c>
      <c r="H31" s="6">
        <f t="shared" ref="H31:I31" si="14">H9+H19+H24</f>
        <v>9310.9683700000005</v>
      </c>
      <c r="I31" s="6">
        <f t="shared" si="14"/>
        <v>9310.9683700000005</v>
      </c>
    </row>
  </sheetData>
  <mergeCells count="36">
    <mergeCell ref="D26:D27"/>
    <mergeCell ref="D15:D16"/>
    <mergeCell ref="B23:B25"/>
    <mergeCell ref="C23:C25"/>
    <mergeCell ref="D23:D25"/>
    <mergeCell ref="A31:E31"/>
    <mergeCell ref="C3:C5"/>
    <mergeCell ref="A29:E29"/>
    <mergeCell ref="A30:E30"/>
    <mergeCell ref="A3:A5"/>
    <mergeCell ref="B3:B5"/>
    <mergeCell ref="D3:D5"/>
    <mergeCell ref="A17:I17"/>
    <mergeCell ref="D8:D10"/>
    <mergeCell ref="A22:I22"/>
    <mergeCell ref="A6:I6"/>
    <mergeCell ref="A7:I7"/>
    <mergeCell ref="A23:A25"/>
    <mergeCell ref="A26:A27"/>
    <mergeCell ref="B26:B27"/>
    <mergeCell ref="C26:C27"/>
    <mergeCell ref="A1:I1"/>
    <mergeCell ref="B8:B10"/>
    <mergeCell ref="A8:A10"/>
    <mergeCell ref="C8:C10"/>
    <mergeCell ref="B18:B20"/>
    <mergeCell ref="A18:A20"/>
    <mergeCell ref="C18:C20"/>
    <mergeCell ref="D18:D20"/>
    <mergeCell ref="F4:F5"/>
    <mergeCell ref="A15:A16"/>
    <mergeCell ref="B15:B16"/>
    <mergeCell ref="C15:C16"/>
    <mergeCell ref="E3:E5"/>
    <mergeCell ref="F3:I3"/>
    <mergeCell ref="G4:I4"/>
  </mergeCells>
  <pageMargins left="0.59055118110236227" right="0.31496062992125984" top="0.43307086614173229" bottom="0.62992125984251968" header="0.31496062992125984" footer="0.31496062992125984"/>
  <pageSetup paperSize="9" scale="75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3</vt:lpstr>
      <vt:lpstr>Лист1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Людмила В. Сорокина</cp:lastModifiedBy>
  <cp:lastPrinted>2021-09-20T17:38:21Z</cp:lastPrinted>
  <dcterms:created xsi:type="dcterms:W3CDTF">2017-05-24T17:50:46Z</dcterms:created>
  <dcterms:modified xsi:type="dcterms:W3CDTF">2021-10-07T10:32:56Z</dcterms:modified>
</cp:coreProperties>
</file>